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jh151\下水道課\下水道\庶務係\予算　決算　基金\決算統計\R3\経営比較分析表\提出\"/>
    </mc:Choice>
  </mc:AlternateContent>
  <workbookProtection workbookAlgorithmName="SHA-512" workbookHashValue="QvpCHnInJmFf00cGx/t/jMwdcZyhPGcNBx5G3jGCFfA/Ou0+BHNvwjmW7J4SkIjJN1nLz6n1jfjzGeNzLUNwPg==" workbookSaltValue="nDtTmSoDKXjs11VxwrRnEg==" workbookSpinCount="100000" lockStructure="1"/>
  <bookViews>
    <workbookView xWindow="0" yWindow="0" windowWidth="15360" windowHeight="7635"/>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W10" i="4" s="1"/>
  <c r="P6" i="5"/>
  <c r="O6" i="5"/>
  <c r="N6" i="5"/>
  <c r="B10" i="4" s="1"/>
  <c r="M6" i="5"/>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E85" i="4"/>
  <c r="BB10" i="4"/>
  <c r="AT10" i="4"/>
  <c r="AD10" i="4"/>
  <c r="P10" i="4"/>
  <c r="I10" i="4"/>
  <c r="BB8" i="4"/>
  <c r="AT8" i="4"/>
  <c r="AL8" i="4"/>
  <c r="AD8" i="4"/>
  <c r="W8" i="4"/>
  <c r="P8" i="4"/>
  <c r="I8" i="4"/>
  <c r="B6" i="4"/>
</calcChain>
</file>

<file path=xl/sharedStrings.xml><?xml version="1.0" encoding="utf-8"?>
<sst xmlns="http://schemas.openxmlformats.org/spreadsheetml/2006/main" count="231" uniqueCount="116">
  <si>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</si>
  <si>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</si>
  <si>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</si>
  <si>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</si>
  <si>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</si>
  <si>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</si>
  <si>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</si>
  <si>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</si>
  <si>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</si>
  <si>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</si>
  <si>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</si>
  <si>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</si>
  <si>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</si>
  <si>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</si>
  <si>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</si>
  <si>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</si>
  <si>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</si>
  <si>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</si>
  <si>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</si>
  <si>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</si>
  <si>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</si>
  <si>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</si>
  <si>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</si>
  <si>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</si>
  <si>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</si>
  <si>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</si>
  <si>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</si>
  <si>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</si>
  <si>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</si>
  <si>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</si>
  <si>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</si>
  <si>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</si>
  <si>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</si>
  <si>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</si>
  <si>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</si>
  <si>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</si>
  <si>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</si>
  <si>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</si>
  <si>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</si>
  <si>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</si>
  <si>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</si>
  <si>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</si>
  <si>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</si>
  <si>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</si>
  <si>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</si>
  <si>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</si>
  <si>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</si>
  <si>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</si>
  <si>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</si>
  <si>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</si>
  <si>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</si>
  <si>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</si>
  <si>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</si>
  <si>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</si>
  <si>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</si>
  <si>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</si>
  <si>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</si>
  <si>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</si>
  <si>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</si>
  <si>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</si>
  <si>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</si>
  <si>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</si>
  <si>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</si>
  <si>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</si>
  <si>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</si>
  <si>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</si>
  <si>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</si>
  <si>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</si>
  <si>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</si>
  <si>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</si>
  <si>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</si>
  <si>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</si>
  <si>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</si>
  <si>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</si>
  <si>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</si>
  <si>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</si>
  <si>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</si>
  <si>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</si>
  <si>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</si>
  <si>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</si>
  <si>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</si>
  <si>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</si>
  <si>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</si>
  <si>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</si>
  <si>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</si>
  <si>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</si>
  <si>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</si>
  <si>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</si>
  <si>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</si>
  <si>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</si>
  <si>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</si>
  <si>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</si>
  <si>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</si>
  <si>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</si>
  <si>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</si>
  <si>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</si>
  <si>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木津川市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</si>
  <si>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</si>
  <si>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</si>
  <si>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</si>
  <si>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</si>
  <si>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</si>
  <si>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</si>
  <si>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</si>
  <si>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</si>
  <si>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</si>
  <si>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</si>
  <si>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</si>
  <si>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</si>
  <si>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</si>
  <si>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</si>
  <si>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</si>
  <si>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</si>
  <si>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①有形固定資産減価償却率は、H29年度に法適化したことにより、減価償却実績が無く低い値となっているが、経年により年々増加している。
　②管渠老朽化率・③管渠改善率は、類似団体平均値を下回る状況であるが、現在既に30年を超える施設も存続する中、施設等の長寿命化に向け、R元年度よりストックマネジメント計画に基づき、耐震診断・設備の回復・予防保全のための修繕や事業費の平準化を図り、計画的かつ効率的な維持修繕・改築更新事業を進めている。
　</t>
    <phoneticPr fontId="4"/>
  </si>
  <si>
    <t>　①経常収支比率は、100％以上の収支黒字であり、②累積欠損金は生じていないが、依然として一般会計からの繰入金への依存度が高いため、令和5年2月使用分より実施する下水道使用料の改定及び更なる維持管理費用等の経費削減に向けての経営改善が必要である。
　③流動比率は、昨年度より約5％改善しているものの、平均値を下回っている主な要因は、流動資産の現金が少なく、流動負債の企業債償還金が多いことによる。
　④企業債残高対事業規模比率は、昨年度より増加しているものの、平均値を大幅に下回っている。これは、施設整備の進捗と使用料収益の微増によるものであり、企業債残高は類似団体と比較すると低い。
　⑤経費回収率は、微減となっており、平均値から鑑みても使用料収入で更新投資等に必要な経費が賄えていない状況が継続している。
　⑥汚水処理原価が類似団体と比較して低いのは、分流式下水道に要する経費（公費負担分）の算入によるところが大きい。
　⑦施設利用率対象の加茂浄化センター処理区域では、近年高齢化や人口減に伴う有収水量の減少傾向が著しく、今後の利用率は低下傾向が続くと考えられる。
　⑧水洗化率は、下水道施設整備への取組みと宅地開発地域の人口増加等により、少しずつではあるが年々上昇傾向にある。</t>
    <rPh sb="77" eb="79">
      <t>ジッシ</t>
    </rPh>
    <rPh sb="81" eb="84">
      <t>ゲスイドウ</t>
    </rPh>
    <rPh sb="215" eb="218">
      <t>サクネンド</t>
    </rPh>
    <rPh sb="220" eb="222">
      <t>ゾウカ</t>
    </rPh>
    <rPh sb="262" eb="264">
      <t>ビゾウ</t>
    </rPh>
    <rPh sb="303" eb="304">
      <t>ゲン</t>
    </rPh>
    <rPh sb="522" eb="523">
      <t>スコ</t>
    </rPh>
    <phoneticPr fontId="4"/>
  </si>
  <si>
    <t>　本市下水道事業については、施設整備状況や水洗化率等の現状を踏まえると、今後は、早期の整備完了の推進と施設の維持管理や老朽化・長寿命化等への取組、健全な事業経営が課題となる。
　下水道事業の財政状況は、類似団体との比較においては直ちに悪いという状況ではないが、合併市としての今後を考えた上でも、決して楽観できる状況ではない。
　地方公営企業法の適用により、経理内容の明確化や経営の継続性・安定性を目指し、経営戦略等を通しての経営改善が不可欠であり、安定した更なる収入確保のために、令和5年2月使用分より下水道使用料の改定を行い、公営企業の独立採算制の基本原則に基づく経営を目標に引き続き取り組んでいく。また、今後は滞納対策・有収水量増加に向けた取り組みも行っていくとともに、より一層の経費削減に努める方針である。</t>
    <rPh sb="228" eb="229">
      <t>サラ</t>
    </rPh>
    <rPh sb="261" eb="262">
      <t>オコナ</t>
    </rPh>
    <rPh sb="289" eb="290">
      <t>ヒ</t>
    </rPh>
    <rPh sb="291" eb="292">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</si>
</sst>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E18-40A9-86BF-9AE656B496C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c:v>
                </c:pt>
                <c:pt idx="2">
                  <c:v>0.09</c:v>
                </c:pt>
                <c:pt idx="3">
                  <c:v>0.09</c:v>
                </c:pt>
                <c:pt idx="4">
                  <c:v>0.17</c:v>
                </c:pt>
              </c:numCache>
            </c:numRef>
          </c:val>
          <c:smooth val="0"/>
          <c:extLst>
            <c:ext xmlns:c16="http://schemas.microsoft.com/office/drawing/2014/chart" uri="{C3380CC4-5D6E-409C-BE32-E72D297353CC}">
              <c16:uniqueId val="{00000001-FE18-40A9-86BF-9AE656B496C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39.14</c:v>
                </c:pt>
                <c:pt idx="1">
                  <c:v>39.130000000000003</c:v>
                </c:pt>
                <c:pt idx="2">
                  <c:v>38.409999999999997</c:v>
                </c:pt>
                <c:pt idx="3">
                  <c:v>39.89</c:v>
                </c:pt>
                <c:pt idx="4">
                  <c:v>39.89</c:v>
                </c:pt>
              </c:numCache>
            </c:numRef>
          </c:val>
          <c:extLst>
            <c:ext xmlns:c16="http://schemas.microsoft.com/office/drawing/2014/chart" uri="{C3380CC4-5D6E-409C-BE32-E72D297353CC}">
              <c16:uniqueId val="{00000000-2CB8-4214-9A86-8F6D97EB184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64.959999999999994</c:v>
                </c:pt>
                <c:pt idx="1">
                  <c:v>65.040000000000006</c:v>
                </c:pt>
                <c:pt idx="2">
                  <c:v>68.31</c:v>
                </c:pt>
                <c:pt idx="3">
                  <c:v>65.28</c:v>
                </c:pt>
                <c:pt idx="4">
                  <c:v>64.92</c:v>
                </c:pt>
              </c:numCache>
            </c:numRef>
          </c:val>
          <c:smooth val="0"/>
          <c:extLst>
            <c:ext xmlns:c16="http://schemas.microsoft.com/office/drawing/2014/chart" uri="{C3380CC4-5D6E-409C-BE32-E72D297353CC}">
              <c16:uniqueId val="{00000001-2CB8-4214-9A86-8F6D97EB184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93.99</c:v>
                </c:pt>
                <c:pt idx="1">
                  <c:v>94.13</c:v>
                </c:pt>
                <c:pt idx="2">
                  <c:v>94.24</c:v>
                </c:pt>
                <c:pt idx="3">
                  <c:v>94.38</c:v>
                </c:pt>
                <c:pt idx="4">
                  <c:v>94.51</c:v>
                </c:pt>
              </c:numCache>
            </c:numRef>
          </c:val>
          <c:extLst>
            <c:ext xmlns:c16="http://schemas.microsoft.com/office/drawing/2014/chart" uri="{C3380CC4-5D6E-409C-BE32-E72D297353CC}">
              <c16:uniqueId val="{00000000-159B-455A-B2AC-F731143C54D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92.3</c:v>
                </c:pt>
                <c:pt idx="1">
                  <c:v>92.55</c:v>
                </c:pt>
                <c:pt idx="2">
                  <c:v>92.62</c:v>
                </c:pt>
                <c:pt idx="3">
                  <c:v>92.72</c:v>
                </c:pt>
                <c:pt idx="4">
                  <c:v>92.88</c:v>
                </c:pt>
              </c:numCache>
            </c:numRef>
          </c:val>
          <c:smooth val="0"/>
          <c:extLst>
            <c:ext xmlns:c16="http://schemas.microsoft.com/office/drawing/2014/chart" uri="{C3380CC4-5D6E-409C-BE32-E72D297353CC}">
              <c16:uniqueId val="{00000001-159B-455A-B2AC-F731143C54D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100.45</c:v>
                </c:pt>
                <c:pt idx="1">
                  <c:v>98.67</c:v>
                </c:pt>
                <c:pt idx="2">
                  <c:v>101.25</c:v>
                </c:pt>
                <c:pt idx="3">
                  <c:v>100.02</c:v>
                </c:pt>
                <c:pt idx="4">
                  <c:v>100.02</c:v>
                </c:pt>
              </c:numCache>
            </c:numRef>
          </c:val>
          <c:extLst>
            <c:ext xmlns:c16="http://schemas.microsoft.com/office/drawing/2014/chart" uri="{C3380CC4-5D6E-409C-BE32-E72D297353CC}">
              <c16:uniqueId val="{00000000-C769-43AC-8C8E-85126B4A7B2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108.03</c:v>
                </c:pt>
                <c:pt idx="1">
                  <c:v>106.9</c:v>
                </c:pt>
                <c:pt idx="2">
                  <c:v>106.99</c:v>
                </c:pt>
                <c:pt idx="3">
                  <c:v>107.85</c:v>
                </c:pt>
                <c:pt idx="4">
                  <c:v>108.04</c:v>
                </c:pt>
              </c:numCache>
            </c:numRef>
          </c:val>
          <c:smooth val="0"/>
          <c:extLst>
            <c:ext xmlns:c16="http://schemas.microsoft.com/office/drawing/2014/chart" uri="{C3380CC4-5D6E-409C-BE32-E72D297353CC}">
              <c16:uniqueId val="{00000001-C769-43AC-8C8E-85126B4A7B2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2.96</c:v>
                </c:pt>
                <c:pt idx="1">
                  <c:v>5.88</c:v>
                </c:pt>
                <c:pt idx="2">
                  <c:v>8.76</c:v>
                </c:pt>
                <c:pt idx="3">
                  <c:v>11.6</c:v>
                </c:pt>
                <c:pt idx="4">
                  <c:v>14.37</c:v>
                </c:pt>
              </c:numCache>
            </c:numRef>
          </c:val>
          <c:extLst>
            <c:ext xmlns:c16="http://schemas.microsoft.com/office/drawing/2014/chart" uri="{C3380CC4-5D6E-409C-BE32-E72D297353CC}">
              <c16:uniqueId val="{00000000-7708-480E-8075-E684C9790FC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25.61</c:v>
                </c:pt>
                <c:pt idx="1">
                  <c:v>26.13</c:v>
                </c:pt>
                <c:pt idx="2">
                  <c:v>26.36</c:v>
                </c:pt>
                <c:pt idx="3">
                  <c:v>23.79</c:v>
                </c:pt>
                <c:pt idx="4">
                  <c:v>25.66</c:v>
                </c:pt>
              </c:numCache>
            </c:numRef>
          </c:val>
          <c:smooth val="0"/>
          <c:extLst>
            <c:ext xmlns:c16="http://schemas.microsoft.com/office/drawing/2014/chart" uri="{C3380CC4-5D6E-409C-BE32-E72D297353CC}">
              <c16:uniqueId val="{00000001-7708-480E-8075-E684C9790FC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6C3-460D-9782-141DB83D736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1.07</c:v>
                </c:pt>
                <c:pt idx="1">
                  <c:v>1.03</c:v>
                </c:pt>
                <c:pt idx="2">
                  <c:v>1.43</c:v>
                </c:pt>
                <c:pt idx="3">
                  <c:v>1.22</c:v>
                </c:pt>
                <c:pt idx="4">
                  <c:v>1.61</c:v>
                </c:pt>
              </c:numCache>
            </c:numRef>
          </c:val>
          <c:smooth val="0"/>
          <c:extLst>
            <c:ext xmlns:c16="http://schemas.microsoft.com/office/drawing/2014/chart" uri="{C3380CC4-5D6E-409C-BE32-E72D297353CC}">
              <c16:uniqueId val="{00000001-B6C3-460D-9782-141DB83D736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formatCode="#,##0.00;&quot;△&quot;#,##0.00">
                  <c:v>0</c:v>
                </c:pt>
                <c:pt idx="1">
                  <c:v>3.53</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EBC-42F7-893A-75329B2BB75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13.55</c:v>
                </c:pt>
                <c:pt idx="1">
                  <c:v>9.06</c:v>
                </c:pt>
                <c:pt idx="2">
                  <c:v>7.42</c:v>
                </c:pt>
                <c:pt idx="3">
                  <c:v>4.72</c:v>
                </c:pt>
                <c:pt idx="4">
                  <c:v>4.49</c:v>
                </c:pt>
              </c:numCache>
            </c:numRef>
          </c:val>
          <c:smooth val="0"/>
          <c:extLst>
            <c:ext xmlns:c16="http://schemas.microsoft.com/office/drawing/2014/chart" uri="{C3380CC4-5D6E-409C-BE32-E72D297353CC}">
              <c16:uniqueId val="{00000001-8EBC-42F7-893A-75329B2BB75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31.86</c:v>
                </c:pt>
                <c:pt idx="1">
                  <c:v>31.59</c:v>
                </c:pt>
                <c:pt idx="2">
                  <c:v>39.520000000000003</c:v>
                </c:pt>
                <c:pt idx="3">
                  <c:v>50.17</c:v>
                </c:pt>
                <c:pt idx="4">
                  <c:v>55.41</c:v>
                </c:pt>
              </c:numCache>
            </c:numRef>
          </c:val>
          <c:extLst>
            <c:ext xmlns:c16="http://schemas.microsoft.com/office/drawing/2014/chart" uri="{C3380CC4-5D6E-409C-BE32-E72D297353CC}">
              <c16:uniqueId val="{00000000-0EA5-41EE-B333-673801B610F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78.45</c:v>
                </c:pt>
                <c:pt idx="1">
                  <c:v>76.31</c:v>
                </c:pt>
                <c:pt idx="2">
                  <c:v>68.180000000000007</c:v>
                </c:pt>
                <c:pt idx="3">
                  <c:v>67.930000000000007</c:v>
                </c:pt>
                <c:pt idx="4">
                  <c:v>68.53</c:v>
                </c:pt>
              </c:numCache>
            </c:numRef>
          </c:val>
          <c:smooth val="0"/>
          <c:extLst>
            <c:ext xmlns:c16="http://schemas.microsoft.com/office/drawing/2014/chart" uri="{C3380CC4-5D6E-409C-BE32-E72D297353CC}">
              <c16:uniqueId val="{00000001-0EA5-41EE-B333-673801B610F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440.21</c:v>
                </c:pt>
                <c:pt idx="1">
                  <c:v>378.05</c:v>
                </c:pt>
                <c:pt idx="2">
                  <c:v>431.79</c:v>
                </c:pt>
                <c:pt idx="3">
                  <c:v>397.31</c:v>
                </c:pt>
                <c:pt idx="4">
                  <c:v>491.87</c:v>
                </c:pt>
              </c:numCache>
            </c:numRef>
          </c:val>
          <c:extLst>
            <c:ext xmlns:c16="http://schemas.microsoft.com/office/drawing/2014/chart" uri="{C3380CC4-5D6E-409C-BE32-E72D297353CC}">
              <c16:uniqueId val="{00000000-8DBB-4FC7-8165-05D10BD4902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799.41</c:v>
                </c:pt>
                <c:pt idx="1">
                  <c:v>820.36</c:v>
                </c:pt>
                <c:pt idx="2">
                  <c:v>847.44</c:v>
                </c:pt>
                <c:pt idx="3">
                  <c:v>857.88</c:v>
                </c:pt>
                <c:pt idx="4">
                  <c:v>825.1</c:v>
                </c:pt>
              </c:numCache>
            </c:numRef>
          </c:val>
          <c:smooth val="0"/>
          <c:extLst>
            <c:ext xmlns:c16="http://schemas.microsoft.com/office/drawing/2014/chart" uri="{C3380CC4-5D6E-409C-BE32-E72D297353CC}">
              <c16:uniqueId val="{00000001-8DBB-4FC7-8165-05D10BD4902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83.43</c:v>
                </c:pt>
                <c:pt idx="1">
                  <c:v>83.47</c:v>
                </c:pt>
                <c:pt idx="2">
                  <c:v>83.23</c:v>
                </c:pt>
                <c:pt idx="3">
                  <c:v>83.38</c:v>
                </c:pt>
                <c:pt idx="4">
                  <c:v>83.33</c:v>
                </c:pt>
              </c:numCache>
            </c:numRef>
          </c:val>
          <c:extLst>
            <c:ext xmlns:c16="http://schemas.microsoft.com/office/drawing/2014/chart" uri="{C3380CC4-5D6E-409C-BE32-E72D297353CC}">
              <c16:uniqueId val="{00000000-4463-4546-B8F4-2BAF79B89F9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96.54</c:v>
                </c:pt>
                <c:pt idx="1">
                  <c:v>95.4</c:v>
                </c:pt>
                <c:pt idx="2">
                  <c:v>94.69</c:v>
                </c:pt>
                <c:pt idx="3">
                  <c:v>94.97</c:v>
                </c:pt>
                <c:pt idx="4">
                  <c:v>97.07</c:v>
                </c:pt>
              </c:numCache>
            </c:numRef>
          </c:val>
          <c:smooth val="0"/>
          <c:extLst>
            <c:ext xmlns:c16="http://schemas.microsoft.com/office/drawing/2014/chart" uri="{C3380CC4-5D6E-409C-BE32-E72D297353CC}">
              <c16:uniqueId val="{00000001-4463-4546-B8F4-2BAF79B89F9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150</c:v>
                </c:pt>
                <c:pt idx="1">
                  <c:v>150</c:v>
                </c:pt>
                <c:pt idx="2">
                  <c:v>150.38999999999999</c:v>
                </c:pt>
                <c:pt idx="3">
                  <c:v>150</c:v>
                </c:pt>
                <c:pt idx="4">
                  <c:v>150</c:v>
                </c:pt>
              </c:numCache>
            </c:numRef>
          </c:val>
          <c:extLst>
            <c:ext xmlns:c16="http://schemas.microsoft.com/office/drawing/2014/chart" uri="{C3380CC4-5D6E-409C-BE32-E72D297353CC}">
              <c16:uniqueId val="{00000000-80BC-43C8-8EE6-36D664984B3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162.81</c:v>
                </c:pt>
                <c:pt idx="1">
                  <c:v>163.19999999999999</c:v>
                </c:pt>
                <c:pt idx="2">
                  <c:v>159.78</c:v>
                </c:pt>
                <c:pt idx="3">
                  <c:v>159.49</c:v>
                </c:pt>
                <c:pt idx="4">
                  <c:v>157.81</c:v>
                </c:pt>
              </c:numCache>
            </c:numRef>
          </c:val>
          <c:smooth val="0"/>
          <c:extLst>
            <c:ext xmlns:c16="http://schemas.microsoft.com/office/drawing/2014/chart" uri="{C3380CC4-5D6E-409C-BE32-E72D297353CC}">
              <c16:uniqueId val="{00000001-80BC-43C8-8EE6-36D664984B3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CH73" sqref="CH7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京都府　木津川市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Bd1</v>
      </c>
      <c r="X8" s="40"/>
      <c r="Y8" s="40"/>
      <c r="Z8" s="40"/>
      <c r="AA8" s="40"/>
      <c r="AB8" s="40"/>
      <c r="AC8" s="40"/>
      <c r="AD8" s="41" t="str">
        <f>データ!$M$6</f>
        <v>非設置</v>
      </c>
      <c r="AE8" s="41"/>
      <c r="AF8" s="41"/>
      <c r="AG8" s="41"/>
      <c r="AH8" s="41"/>
      <c r="AI8" s="41"/>
      <c r="AJ8" s="41"/>
      <c r="AK8" s="3"/>
      <c r="AL8" s="42">
        <f>データ!S6</f>
        <v>79707</v>
      </c>
      <c r="AM8" s="42"/>
      <c r="AN8" s="42"/>
      <c r="AO8" s="42"/>
      <c r="AP8" s="42"/>
      <c r="AQ8" s="42"/>
      <c r="AR8" s="42"/>
      <c r="AS8" s="42"/>
      <c r="AT8" s="35">
        <f>データ!T6</f>
        <v>85.13</v>
      </c>
      <c r="AU8" s="35"/>
      <c r="AV8" s="35"/>
      <c r="AW8" s="35"/>
      <c r="AX8" s="35"/>
      <c r="AY8" s="35"/>
      <c r="AZ8" s="35"/>
      <c r="BA8" s="35"/>
      <c r="BB8" s="35">
        <f>データ!U6</f>
        <v>936.3</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78.06</v>
      </c>
      <c r="J10" s="35"/>
      <c r="K10" s="35"/>
      <c r="L10" s="35"/>
      <c r="M10" s="35"/>
      <c r="N10" s="35"/>
      <c r="O10" s="35"/>
      <c r="P10" s="35">
        <f>データ!P6</f>
        <v>93.67</v>
      </c>
      <c r="Q10" s="35"/>
      <c r="R10" s="35"/>
      <c r="S10" s="35"/>
      <c r="T10" s="35"/>
      <c r="U10" s="35"/>
      <c r="V10" s="35"/>
      <c r="W10" s="35">
        <f>データ!Q6</f>
        <v>98.41</v>
      </c>
      <c r="X10" s="35"/>
      <c r="Y10" s="35"/>
      <c r="Z10" s="35"/>
      <c r="AA10" s="35"/>
      <c r="AB10" s="35"/>
      <c r="AC10" s="35"/>
      <c r="AD10" s="42">
        <f>データ!R6</f>
        <v>2530</v>
      </c>
      <c r="AE10" s="42"/>
      <c r="AF10" s="42"/>
      <c r="AG10" s="42"/>
      <c r="AH10" s="42"/>
      <c r="AI10" s="42"/>
      <c r="AJ10" s="42"/>
      <c r="AK10" s="2"/>
      <c r="AL10" s="42">
        <f>データ!V6</f>
        <v>74593</v>
      </c>
      <c r="AM10" s="42"/>
      <c r="AN10" s="42"/>
      <c r="AO10" s="42"/>
      <c r="AP10" s="42"/>
      <c r="AQ10" s="42"/>
      <c r="AR10" s="42"/>
      <c r="AS10" s="42"/>
      <c r="AT10" s="35">
        <f>データ!W6</f>
        <v>15.47</v>
      </c>
      <c r="AU10" s="35"/>
      <c r="AV10" s="35"/>
      <c r="AW10" s="35"/>
      <c r="AX10" s="35"/>
      <c r="AY10" s="35"/>
      <c r="AZ10" s="35"/>
      <c r="BA10" s="35"/>
      <c r="BB10" s="35">
        <f>データ!X6</f>
        <v>4821.78</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114</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113</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0" t="s">
        <v>115</v>
      </c>
      <c r="BM66" s="81"/>
      <c r="BN66" s="81"/>
      <c r="BO66" s="81"/>
      <c r="BP66" s="81"/>
      <c r="BQ66" s="81"/>
      <c r="BR66" s="81"/>
      <c r="BS66" s="81"/>
      <c r="BT66" s="81"/>
      <c r="BU66" s="81"/>
      <c r="BV66" s="81"/>
      <c r="BW66" s="81"/>
      <c r="BX66" s="81"/>
      <c r="BY66" s="81"/>
      <c r="BZ66" s="8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0"/>
      <c r="BM67" s="81"/>
      <c r="BN67" s="81"/>
      <c r="BO67" s="81"/>
      <c r="BP67" s="81"/>
      <c r="BQ67" s="81"/>
      <c r="BR67" s="81"/>
      <c r="BS67" s="81"/>
      <c r="BT67" s="81"/>
      <c r="BU67" s="81"/>
      <c r="BV67" s="81"/>
      <c r="BW67" s="81"/>
      <c r="BX67" s="81"/>
      <c r="BY67" s="81"/>
      <c r="BZ67" s="8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0"/>
      <c r="BM68" s="81"/>
      <c r="BN68" s="81"/>
      <c r="BO68" s="81"/>
      <c r="BP68" s="81"/>
      <c r="BQ68" s="81"/>
      <c r="BR68" s="81"/>
      <c r="BS68" s="81"/>
      <c r="BT68" s="81"/>
      <c r="BU68" s="81"/>
      <c r="BV68" s="81"/>
      <c r="BW68" s="81"/>
      <c r="BX68" s="81"/>
      <c r="BY68" s="81"/>
      <c r="BZ68" s="8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0"/>
      <c r="BM69" s="81"/>
      <c r="BN69" s="81"/>
      <c r="BO69" s="81"/>
      <c r="BP69" s="81"/>
      <c r="BQ69" s="81"/>
      <c r="BR69" s="81"/>
      <c r="BS69" s="81"/>
      <c r="BT69" s="81"/>
      <c r="BU69" s="81"/>
      <c r="BV69" s="81"/>
      <c r="BW69" s="81"/>
      <c r="BX69" s="81"/>
      <c r="BY69" s="81"/>
      <c r="BZ69" s="8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0"/>
      <c r="BM70" s="81"/>
      <c r="BN70" s="81"/>
      <c r="BO70" s="81"/>
      <c r="BP70" s="81"/>
      <c r="BQ70" s="81"/>
      <c r="BR70" s="81"/>
      <c r="BS70" s="81"/>
      <c r="BT70" s="81"/>
      <c r="BU70" s="81"/>
      <c r="BV70" s="81"/>
      <c r="BW70" s="81"/>
      <c r="BX70" s="81"/>
      <c r="BY70" s="81"/>
      <c r="BZ70" s="8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0"/>
      <c r="BM71" s="81"/>
      <c r="BN71" s="81"/>
      <c r="BO71" s="81"/>
      <c r="BP71" s="81"/>
      <c r="BQ71" s="81"/>
      <c r="BR71" s="81"/>
      <c r="BS71" s="81"/>
      <c r="BT71" s="81"/>
      <c r="BU71" s="81"/>
      <c r="BV71" s="81"/>
      <c r="BW71" s="81"/>
      <c r="BX71" s="81"/>
      <c r="BY71" s="81"/>
      <c r="BZ71" s="8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0"/>
      <c r="BM72" s="81"/>
      <c r="BN72" s="81"/>
      <c r="BO72" s="81"/>
      <c r="BP72" s="81"/>
      <c r="BQ72" s="81"/>
      <c r="BR72" s="81"/>
      <c r="BS72" s="81"/>
      <c r="BT72" s="81"/>
      <c r="BU72" s="81"/>
      <c r="BV72" s="81"/>
      <c r="BW72" s="81"/>
      <c r="BX72" s="81"/>
      <c r="BY72" s="81"/>
      <c r="BZ72" s="8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0"/>
      <c r="BM73" s="81"/>
      <c r="BN73" s="81"/>
      <c r="BO73" s="81"/>
      <c r="BP73" s="81"/>
      <c r="BQ73" s="81"/>
      <c r="BR73" s="81"/>
      <c r="BS73" s="81"/>
      <c r="BT73" s="81"/>
      <c r="BU73" s="81"/>
      <c r="BV73" s="81"/>
      <c r="BW73" s="81"/>
      <c r="BX73" s="81"/>
      <c r="BY73" s="81"/>
      <c r="BZ73" s="8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0"/>
      <c r="BM74" s="81"/>
      <c r="BN74" s="81"/>
      <c r="BO74" s="81"/>
      <c r="BP74" s="81"/>
      <c r="BQ74" s="81"/>
      <c r="BR74" s="81"/>
      <c r="BS74" s="81"/>
      <c r="BT74" s="81"/>
      <c r="BU74" s="81"/>
      <c r="BV74" s="81"/>
      <c r="BW74" s="81"/>
      <c r="BX74" s="81"/>
      <c r="BY74" s="81"/>
      <c r="BZ74" s="8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0"/>
      <c r="BM75" s="81"/>
      <c r="BN75" s="81"/>
      <c r="BO75" s="81"/>
      <c r="BP75" s="81"/>
      <c r="BQ75" s="81"/>
      <c r="BR75" s="81"/>
      <c r="BS75" s="81"/>
      <c r="BT75" s="81"/>
      <c r="BU75" s="81"/>
      <c r="BV75" s="81"/>
      <c r="BW75" s="81"/>
      <c r="BX75" s="81"/>
      <c r="BY75" s="81"/>
      <c r="BZ75" s="8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0"/>
      <c r="BM76" s="81"/>
      <c r="BN76" s="81"/>
      <c r="BO76" s="81"/>
      <c r="BP76" s="81"/>
      <c r="BQ76" s="81"/>
      <c r="BR76" s="81"/>
      <c r="BS76" s="81"/>
      <c r="BT76" s="81"/>
      <c r="BU76" s="81"/>
      <c r="BV76" s="81"/>
      <c r="BW76" s="81"/>
      <c r="BX76" s="81"/>
      <c r="BY76" s="81"/>
      <c r="BZ76" s="8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0"/>
      <c r="BM77" s="81"/>
      <c r="BN77" s="81"/>
      <c r="BO77" s="81"/>
      <c r="BP77" s="81"/>
      <c r="BQ77" s="81"/>
      <c r="BR77" s="81"/>
      <c r="BS77" s="81"/>
      <c r="BT77" s="81"/>
      <c r="BU77" s="81"/>
      <c r="BV77" s="81"/>
      <c r="BW77" s="81"/>
      <c r="BX77" s="81"/>
      <c r="BY77" s="81"/>
      <c r="BZ77" s="8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0"/>
      <c r="BM78" s="81"/>
      <c r="BN78" s="81"/>
      <c r="BO78" s="81"/>
      <c r="BP78" s="81"/>
      <c r="BQ78" s="81"/>
      <c r="BR78" s="81"/>
      <c r="BS78" s="81"/>
      <c r="BT78" s="81"/>
      <c r="BU78" s="81"/>
      <c r="BV78" s="81"/>
      <c r="BW78" s="81"/>
      <c r="BX78" s="81"/>
      <c r="BY78" s="81"/>
      <c r="BZ78" s="8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0"/>
      <c r="BM79" s="81"/>
      <c r="BN79" s="81"/>
      <c r="BO79" s="81"/>
      <c r="BP79" s="81"/>
      <c r="BQ79" s="81"/>
      <c r="BR79" s="81"/>
      <c r="BS79" s="81"/>
      <c r="BT79" s="81"/>
      <c r="BU79" s="81"/>
      <c r="BV79" s="81"/>
      <c r="BW79" s="81"/>
      <c r="BX79" s="81"/>
      <c r="BY79" s="81"/>
      <c r="BZ79" s="8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0"/>
      <c r="BM80" s="81"/>
      <c r="BN80" s="81"/>
      <c r="BO80" s="81"/>
      <c r="BP80" s="81"/>
      <c r="BQ80" s="81"/>
      <c r="BR80" s="81"/>
      <c r="BS80" s="81"/>
      <c r="BT80" s="81"/>
      <c r="BU80" s="81"/>
      <c r="BV80" s="81"/>
      <c r="BW80" s="81"/>
      <c r="BX80" s="81"/>
      <c r="BY80" s="81"/>
      <c r="BZ80" s="8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0"/>
      <c r="BM81" s="81"/>
      <c r="BN81" s="81"/>
      <c r="BO81" s="81"/>
      <c r="BP81" s="81"/>
      <c r="BQ81" s="81"/>
      <c r="BR81" s="81"/>
      <c r="BS81" s="81"/>
      <c r="BT81" s="81"/>
      <c r="BU81" s="81"/>
      <c r="BV81" s="81"/>
      <c r="BW81" s="81"/>
      <c r="BX81" s="81"/>
      <c r="BY81" s="81"/>
      <c r="BZ81" s="8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3"/>
      <c r="BM82" s="84"/>
      <c r="BN82" s="84"/>
      <c r="BO82" s="84"/>
      <c r="BP82" s="84"/>
      <c r="BQ82" s="84"/>
      <c r="BR82" s="84"/>
      <c r="BS82" s="84"/>
      <c r="BT82" s="84"/>
      <c r="BU82" s="84"/>
      <c r="BV82" s="84"/>
      <c r="BW82" s="84"/>
      <c r="BX82" s="84"/>
      <c r="BY82" s="84"/>
      <c r="BZ82" s="85"/>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YGjkGc94kxUfPd4in5ck5Ns/1C/OjLp3/QdrWA+dPxIFyy/bJD/k3bOcUy8icjkEKbo0HXdeIjBRfohlrdLsmg==" saltValue="VXps/UzLQ9uS48JWhfF9M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262145</v>
      </c>
      <c r="D6" s="19">
        <f t="shared" si="3"/>
        <v>46</v>
      </c>
      <c r="E6" s="19">
        <f t="shared" si="3"/>
        <v>17</v>
      </c>
      <c r="F6" s="19">
        <f t="shared" si="3"/>
        <v>1</v>
      </c>
      <c r="G6" s="19">
        <f t="shared" si="3"/>
        <v>0</v>
      </c>
      <c r="H6" s="19" t="str">
        <f t="shared" si="3"/>
        <v>京都府　木津川市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78.06</v>
      </c>
      <c r="P6" s="20">
        <f t="shared" si="3"/>
        <v>93.67</v>
      </c>
      <c r="Q6" s="20">
        <f t="shared" si="3"/>
        <v>98.41</v>
      </c>
      <c r="R6" s="20">
        <f t="shared" si="3"/>
        <v>2530</v>
      </c>
      <c r="S6" s="20">
        <f t="shared" si="3"/>
        <v>79707</v>
      </c>
      <c r="T6" s="20">
        <f t="shared" si="3"/>
        <v>85.13</v>
      </c>
      <c r="U6" s="20">
        <f t="shared" si="3"/>
        <v>936.3</v>
      </c>
      <c r="V6" s="20">
        <f t="shared" si="3"/>
        <v>74593</v>
      </c>
      <c r="W6" s="20">
        <f t="shared" si="3"/>
        <v>15.47</v>
      </c>
      <c r="X6" s="20">
        <f t="shared" si="3"/>
        <v>4821.78</v>
      </c>
      <c r="Y6" s="21">
        <f>IF(Y7="",NA(),Y7)</f>
        <v>100.45</v>
      </c>
      <c r="Z6" s="21">
        <f t="shared" ref="Z6:AH6" si="4">IF(Z7="",NA(),Z7)</f>
        <v>98.67</v>
      </c>
      <c r="AA6" s="21">
        <f t="shared" si="4"/>
        <v>101.25</v>
      </c>
      <c r="AB6" s="21">
        <f t="shared" si="4"/>
        <v>100.02</v>
      </c>
      <c r="AC6" s="21">
        <f t="shared" si="4"/>
        <v>100.02</v>
      </c>
      <c r="AD6" s="21">
        <f t="shared" si="4"/>
        <v>108.03</v>
      </c>
      <c r="AE6" s="21">
        <f t="shared" si="4"/>
        <v>106.9</v>
      </c>
      <c r="AF6" s="21">
        <f t="shared" si="4"/>
        <v>106.99</v>
      </c>
      <c r="AG6" s="21">
        <f t="shared" si="4"/>
        <v>107.85</v>
      </c>
      <c r="AH6" s="21">
        <f t="shared" si="4"/>
        <v>108.04</v>
      </c>
      <c r="AI6" s="20" t="str">
        <f>IF(AI7="","",IF(AI7="-","【-】","【"&amp;SUBSTITUTE(TEXT(AI7,"#,##0.00"),"-","△")&amp;"】"))</f>
        <v>【107.02】</v>
      </c>
      <c r="AJ6" s="20">
        <f>IF(AJ7="",NA(),AJ7)</f>
        <v>0</v>
      </c>
      <c r="AK6" s="21">
        <f t="shared" ref="AK6:AS6" si="5">IF(AK7="",NA(),AK7)</f>
        <v>3.53</v>
      </c>
      <c r="AL6" s="20">
        <f t="shared" si="5"/>
        <v>0</v>
      </c>
      <c r="AM6" s="20">
        <f t="shared" si="5"/>
        <v>0</v>
      </c>
      <c r="AN6" s="20">
        <f t="shared" si="5"/>
        <v>0</v>
      </c>
      <c r="AO6" s="21">
        <f t="shared" si="5"/>
        <v>13.55</v>
      </c>
      <c r="AP6" s="21">
        <f t="shared" si="5"/>
        <v>9.06</v>
      </c>
      <c r="AQ6" s="21">
        <f t="shared" si="5"/>
        <v>7.42</v>
      </c>
      <c r="AR6" s="21">
        <f t="shared" si="5"/>
        <v>4.72</v>
      </c>
      <c r="AS6" s="21">
        <f t="shared" si="5"/>
        <v>4.49</v>
      </c>
      <c r="AT6" s="20" t="str">
        <f>IF(AT7="","",IF(AT7="-","【-】","【"&amp;SUBSTITUTE(TEXT(AT7,"#,##0.00"),"-","△")&amp;"】"))</f>
        <v>【3.09】</v>
      </c>
      <c r="AU6" s="21">
        <f>IF(AU7="",NA(),AU7)</f>
        <v>31.86</v>
      </c>
      <c r="AV6" s="21">
        <f t="shared" ref="AV6:BD6" si="6">IF(AV7="",NA(),AV7)</f>
        <v>31.59</v>
      </c>
      <c r="AW6" s="21">
        <f t="shared" si="6"/>
        <v>39.520000000000003</v>
      </c>
      <c r="AX6" s="21">
        <f t="shared" si="6"/>
        <v>50.17</v>
      </c>
      <c r="AY6" s="21">
        <f t="shared" si="6"/>
        <v>55.41</v>
      </c>
      <c r="AZ6" s="21">
        <f t="shared" si="6"/>
        <v>78.45</v>
      </c>
      <c r="BA6" s="21">
        <f t="shared" si="6"/>
        <v>76.31</v>
      </c>
      <c r="BB6" s="21">
        <f t="shared" si="6"/>
        <v>68.180000000000007</v>
      </c>
      <c r="BC6" s="21">
        <f t="shared" si="6"/>
        <v>67.930000000000007</v>
      </c>
      <c r="BD6" s="21">
        <f t="shared" si="6"/>
        <v>68.53</v>
      </c>
      <c r="BE6" s="20" t="str">
        <f>IF(BE7="","",IF(BE7="-","【-】","【"&amp;SUBSTITUTE(TEXT(BE7,"#,##0.00"),"-","△")&amp;"】"))</f>
        <v>【71.39】</v>
      </c>
      <c r="BF6" s="21">
        <f>IF(BF7="",NA(),BF7)</f>
        <v>440.21</v>
      </c>
      <c r="BG6" s="21">
        <f t="shared" ref="BG6:BO6" si="7">IF(BG7="",NA(),BG7)</f>
        <v>378.05</v>
      </c>
      <c r="BH6" s="21">
        <f t="shared" si="7"/>
        <v>431.79</v>
      </c>
      <c r="BI6" s="21">
        <f t="shared" si="7"/>
        <v>397.31</v>
      </c>
      <c r="BJ6" s="21">
        <f t="shared" si="7"/>
        <v>491.87</v>
      </c>
      <c r="BK6" s="21">
        <f t="shared" si="7"/>
        <v>799.41</v>
      </c>
      <c r="BL6" s="21">
        <f t="shared" si="7"/>
        <v>820.36</v>
      </c>
      <c r="BM6" s="21">
        <f t="shared" si="7"/>
        <v>847.44</v>
      </c>
      <c r="BN6" s="21">
        <f t="shared" si="7"/>
        <v>857.88</v>
      </c>
      <c r="BO6" s="21">
        <f t="shared" si="7"/>
        <v>825.1</v>
      </c>
      <c r="BP6" s="20" t="str">
        <f>IF(BP7="","",IF(BP7="-","【-】","【"&amp;SUBSTITUTE(TEXT(BP7,"#,##0.00"),"-","△")&amp;"】"))</f>
        <v>【669.11】</v>
      </c>
      <c r="BQ6" s="21">
        <f>IF(BQ7="",NA(),BQ7)</f>
        <v>83.43</v>
      </c>
      <c r="BR6" s="21">
        <f t="shared" ref="BR6:BZ6" si="8">IF(BR7="",NA(),BR7)</f>
        <v>83.47</v>
      </c>
      <c r="BS6" s="21">
        <f t="shared" si="8"/>
        <v>83.23</v>
      </c>
      <c r="BT6" s="21">
        <f t="shared" si="8"/>
        <v>83.38</v>
      </c>
      <c r="BU6" s="21">
        <f t="shared" si="8"/>
        <v>83.33</v>
      </c>
      <c r="BV6" s="21">
        <f t="shared" si="8"/>
        <v>96.54</v>
      </c>
      <c r="BW6" s="21">
        <f t="shared" si="8"/>
        <v>95.4</v>
      </c>
      <c r="BX6" s="21">
        <f t="shared" si="8"/>
        <v>94.69</v>
      </c>
      <c r="BY6" s="21">
        <f t="shared" si="8"/>
        <v>94.97</v>
      </c>
      <c r="BZ6" s="21">
        <f t="shared" si="8"/>
        <v>97.07</v>
      </c>
      <c r="CA6" s="20" t="str">
        <f>IF(CA7="","",IF(CA7="-","【-】","【"&amp;SUBSTITUTE(TEXT(CA7,"#,##0.00"),"-","△")&amp;"】"))</f>
        <v>【99.73】</v>
      </c>
      <c r="CB6" s="21">
        <f>IF(CB7="",NA(),CB7)</f>
        <v>150</v>
      </c>
      <c r="CC6" s="21">
        <f t="shared" ref="CC6:CK6" si="9">IF(CC7="",NA(),CC7)</f>
        <v>150</v>
      </c>
      <c r="CD6" s="21">
        <f t="shared" si="9"/>
        <v>150.38999999999999</v>
      </c>
      <c r="CE6" s="21">
        <f t="shared" si="9"/>
        <v>150</v>
      </c>
      <c r="CF6" s="21">
        <f t="shared" si="9"/>
        <v>150</v>
      </c>
      <c r="CG6" s="21">
        <f t="shared" si="9"/>
        <v>162.81</v>
      </c>
      <c r="CH6" s="21">
        <f t="shared" si="9"/>
        <v>163.19999999999999</v>
      </c>
      <c r="CI6" s="21">
        <f t="shared" si="9"/>
        <v>159.78</v>
      </c>
      <c r="CJ6" s="21">
        <f t="shared" si="9"/>
        <v>159.49</v>
      </c>
      <c r="CK6" s="21">
        <f t="shared" si="9"/>
        <v>157.81</v>
      </c>
      <c r="CL6" s="20" t="str">
        <f>IF(CL7="","",IF(CL7="-","【-】","【"&amp;SUBSTITUTE(TEXT(CL7,"#,##0.00"),"-","△")&amp;"】"))</f>
        <v>【134.98】</v>
      </c>
      <c r="CM6" s="21">
        <f>IF(CM7="",NA(),CM7)</f>
        <v>39.14</v>
      </c>
      <c r="CN6" s="21">
        <f t="shared" ref="CN6:CV6" si="10">IF(CN7="",NA(),CN7)</f>
        <v>39.130000000000003</v>
      </c>
      <c r="CO6" s="21">
        <f t="shared" si="10"/>
        <v>38.409999999999997</v>
      </c>
      <c r="CP6" s="21">
        <f t="shared" si="10"/>
        <v>39.89</v>
      </c>
      <c r="CQ6" s="21">
        <f t="shared" si="10"/>
        <v>39.89</v>
      </c>
      <c r="CR6" s="21">
        <f t="shared" si="10"/>
        <v>64.959999999999994</v>
      </c>
      <c r="CS6" s="21">
        <f t="shared" si="10"/>
        <v>65.040000000000006</v>
      </c>
      <c r="CT6" s="21">
        <f t="shared" si="10"/>
        <v>68.31</v>
      </c>
      <c r="CU6" s="21">
        <f t="shared" si="10"/>
        <v>65.28</v>
      </c>
      <c r="CV6" s="21">
        <f t="shared" si="10"/>
        <v>64.92</v>
      </c>
      <c r="CW6" s="20" t="str">
        <f>IF(CW7="","",IF(CW7="-","【-】","【"&amp;SUBSTITUTE(TEXT(CW7,"#,##0.00"),"-","△")&amp;"】"))</f>
        <v>【59.99】</v>
      </c>
      <c r="CX6" s="21">
        <f>IF(CX7="",NA(),CX7)</f>
        <v>93.99</v>
      </c>
      <c r="CY6" s="21">
        <f t="shared" ref="CY6:DG6" si="11">IF(CY7="",NA(),CY7)</f>
        <v>94.13</v>
      </c>
      <c r="CZ6" s="21">
        <f t="shared" si="11"/>
        <v>94.24</v>
      </c>
      <c r="DA6" s="21">
        <f t="shared" si="11"/>
        <v>94.38</v>
      </c>
      <c r="DB6" s="21">
        <f t="shared" si="11"/>
        <v>94.51</v>
      </c>
      <c r="DC6" s="21">
        <f t="shared" si="11"/>
        <v>92.3</v>
      </c>
      <c r="DD6" s="21">
        <f t="shared" si="11"/>
        <v>92.55</v>
      </c>
      <c r="DE6" s="21">
        <f t="shared" si="11"/>
        <v>92.62</v>
      </c>
      <c r="DF6" s="21">
        <f t="shared" si="11"/>
        <v>92.72</v>
      </c>
      <c r="DG6" s="21">
        <f t="shared" si="11"/>
        <v>92.88</v>
      </c>
      <c r="DH6" s="20" t="str">
        <f>IF(DH7="","",IF(DH7="-","【-】","【"&amp;SUBSTITUTE(TEXT(DH7,"#,##0.00"),"-","△")&amp;"】"))</f>
        <v>【95.72】</v>
      </c>
      <c r="DI6" s="21">
        <f>IF(DI7="",NA(),DI7)</f>
        <v>2.96</v>
      </c>
      <c r="DJ6" s="21">
        <f t="shared" ref="DJ6:DR6" si="12">IF(DJ7="",NA(),DJ7)</f>
        <v>5.88</v>
      </c>
      <c r="DK6" s="21">
        <f t="shared" si="12"/>
        <v>8.76</v>
      </c>
      <c r="DL6" s="21">
        <f t="shared" si="12"/>
        <v>11.6</v>
      </c>
      <c r="DM6" s="21">
        <f t="shared" si="12"/>
        <v>14.37</v>
      </c>
      <c r="DN6" s="21">
        <f t="shared" si="12"/>
        <v>25.61</v>
      </c>
      <c r="DO6" s="21">
        <f t="shared" si="12"/>
        <v>26.13</v>
      </c>
      <c r="DP6" s="21">
        <f t="shared" si="12"/>
        <v>26.36</v>
      </c>
      <c r="DQ6" s="21">
        <f t="shared" si="12"/>
        <v>23.79</v>
      </c>
      <c r="DR6" s="21">
        <f t="shared" si="12"/>
        <v>25.66</v>
      </c>
      <c r="DS6" s="20" t="str">
        <f>IF(DS7="","",IF(DS7="-","【-】","【"&amp;SUBSTITUTE(TEXT(DS7,"#,##0.00"),"-","△")&amp;"】"))</f>
        <v>【38.17】</v>
      </c>
      <c r="DT6" s="20">
        <f>IF(DT7="",NA(),DT7)</f>
        <v>0</v>
      </c>
      <c r="DU6" s="20">
        <f t="shared" ref="DU6:EC6" si="13">IF(DU7="",NA(),DU7)</f>
        <v>0</v>
      </c>
      <c r="DV6" s="20">
        <f t="shared" si="13"/>
        <v>0</v>
      </c>
      <c r="DW6" s="20">
        <f t="shared" si="13"/>
        <v>0</v>
      </c>
      <c r="DX6" s="20">
        <f t="shared" si="13"/>
        <v>0</v>
      </c>
      <c r="DY6" s="21">
        <f t="shared" si="13"/>
        <v>1.07</v>
      </c>
      <c r="DZ6" s="21">
        <f t="shared" si="13"/>
        <v>1.03</v>
      </c>
      <c r="EA6" s="21">
        <f t="shared" si="13"/>
        <v>1.43</v>
      </c>
      <c r="EB6" s="21">
        <f t="shared" si="13"/>
        <v>1.22</v>
      </c>
      <c r="EC6" s="21">
        <f t="shared" si="13"/>
        <v>1.61</v>
      </c>
      <c r="ED6" s="20" t="str">
        <f>IF(ED7="","",IF(ED7="-","【-】","【"&amp;SUBSTITUTE(TEXT(ED7,"#,##0.00"),"-","△")&amp;"】"))</f>
        <v>【6.54】</v>
      </c>
      <c r="EE6" s="20">
        <f>IF(EE7="",NA(),EE7)</f>
        <v>0</v>
      </c>
      <c r="EF6" s="20">
        <f t="shared" ref="EF6:EN6" si="14">IF(EF7="",NA(),EF7)</f>
        <v>0</v>
      </c>
      <c r="EG6" s="20">
        <f t="shared" si="14"/>
        <v>0</v>
      </c>
      <c r="EH6" s="20">
        <f t="shared" si="14"/>
        <v>0</v>
      </c>
      <c r="EI6" s="20">
        <f t="shared" si="14"/>
        <v>0</v>
      </c>
      <c r="EJ6" s="21">
        <f t="shared" si="14"/>
        <v>0.13</v>
      </c>
      <c r="EK6" s="21">
        <f t="shared" si="14"/>
        <v>0.1</v>
      </c>
      <c r="EL6" s="21">
        <f t="shared" si="14"/>
        <v>0.09</v>
      </c>
      <c r="EM6" s="21">
        <f t="shared" si="14"/>
        <v>0.09</v>
      </c>
      <c r="EN6" s="21">
        <f t="shared" si="14"/>
        <v>0.17</v>
      </c>
      <c r="EO6" s="20" t="str">
        <f>IF(EO7="","",IF(EO7="-","【-】","【"&amp;SUBSTITUTE(TEXT(EO7,"#,##0.00"),"-","△")&amp;"】"))</f>
        <v>【0.24】</v>
      </c>
    </row>
    <row r="7" spans="1:148" s="22" customFormat="1" x14ac:dyDescent="0.15">
      <c r="A7" s="14"/>
      <c r="B7" s="23">
        <v>2021</v>
      </c>
      <c r="C7" s="23">
        <v>262145</v>
      </c>
      <c r="D7" s="23">
        <v>46</v>
      </c>
      <c r="E7" s="23">
        <v>17</v>
      </c>
      <c r="F7" s="23">
        <v>1</v>
      </c>
      <c r="G7" s="23">
        <v>0</v>
      </c>
      <c r="H7" s="23" t="s">
        <v>96</v>
      </c>
      <c r="I7" s="23" t="s">
        <v>97</v>
      </c>
      <c r="J7" s="23" t="s">
        <v>98</v>
      </c>
      <c r="K7" s="23" t="s">
        <v>99</v>
      </c>
      <c r="L7" s="23" t="s">
        <v>100</v>
      </c>
      <c r="M7" s="23" t="s">
        <v>101</v>
      </c>
      <c r="N7" s="24" t="s">
        <v>102</v>
      </c>
      <c r="O7" s="24">
        <v>78.06</v>
      </c>
      <c r="P7" s="24">
        <v>93.67</v>
      </c>
      <c r="Q7" s="24">
        <v>98.41</v>
      </c>
      <c r="R7" s="24">
        <v>2530</v>
      </c>
      <c r="S7" s="24">
        <v>79707</v>
      </c>
      <c r="T7" s="24">
        <v>85.13</v>
      </c>
      <c r="U7" s="24">
        <v>936.3</v>
      </c>
      <c r="V7" s="24">
        <v>74593</v>
      </c>
      <c r="W7" s="24">
        <v>15.47</v>
      </c>
      <c r="X7" s="24">
        <v>4821.78</v>
      </c>
      <c r="Y7" s="24">
        <v>100.45</v>
      </c>
      <c r="Z7" s="24">
        <v>98.67</v>
      </c>
      <c r="AA7" s="24">
        <v>101.25</v>
      </c>
      <c r="AB7" s="24">
        <v>100.02</v>
      </c>
      <c r="AC7" s="24">
        <v>100.02</v>
      </c>
      <c r="AD7" s="24">
        <v>108.03</v>
      </c>
      <c r="AE7" s="24">
        <v>106.9</v>
      </c>
      <c r="AF7" s="24">
        <v>106.99</v>
      </c>
      <c r="AG7" s="24">
        <v>107.85</v>
      </c>
      <c r="AH7" s="24">
        <v>108.04</v>
      </c>
      <c r="AI7" s="24">
        <v>107.02</v>
      </c>
      <c r="AJ7" s="24">
        <v>0</v>
      </c>
      <c r="AK7" s="24">
        <v>3.53</v>
      </c>
      <c r="AL7" s="24">
        <v>0</v>
      </c>
      <c r="AM7" s="24">
        <v>0</v>
      </c>
      <c r="AN7" s="24">
        <v>0</v>
      </c>
      <c r="AO7" s="24">
        <v>13.55</v>
      </c>
      <c r="AP7" s="24">
        <v>9.06</v>
      </c>
      <c r="AQ7" s="24">
        <v>7.42</v>
      </c>
      <c r="AR7" s="24">
        <v>4.72</v>
      </c>
      <c r="AS7" s="24">
        <v>4.49</v>
      </c>
      <c r="AT7" s="24">
        <v>3.09</v>
      </c>
      <c r="AU7" s="24">
        <v>31.86</v>
      </c>
      <c r="AV7" s="24">
        <v>31.59</v>
      </c>
      <c r="AW7" s="24">
        <v>39.520000000000003</v>
      </c>
      <c r="AX7" s="24">
        <v>50.17</v>
      </c>
      <c r="AY7" s="24">
        <v>55.41</v>
      </c>
      <c r="AZ7" s="24">
        <v>78.45</v>
      </c>
      <c r="BA7" s="24">
        <v>76.31</v>
      </c>
      <c r="BB7" s="24">
        <v>68.180000000000007</v>
      </c>
      <c r="BC7" s="24">
        <v>67.930000000000007</v>
      </c>
      <c r="BD7" s="24">
        <v>68.53</v>
      </c>
      <c r="BE7" s="24">
        <v>71.39</v>
      </c>
      <c r="BF7" s="24">
        <v>440.21</v>
      </c>
      <c r="BG7" s="24">
        <v>378.05</v>
      </c>
      <c r="BH7" s="24">
        <v>431.79</v>
      </c>
      <c r="BI7" s="24">
        <v>397.31</v>
      </c>
      <c r="BJ7" s="24">
        <v>491.87</v>
      </c>
      <c r="BK7" s="24">
        <v>799.41</v>
      </c>
      <c r="BL7" s="24">
        <v>820.36</v>
      </c>
      <c r="BM7" s="24">
        <v>847.44</v>
      </c>
      <c r="BN7" s="24">
        <v>857.88</v>
      </c>
      <c r="BO7" s="24">
        <v>825.1</v>
      </c>
      <c r="BP7" s="24">
        <v>669.11</v>
      </c>
      <c r="BQ7" s="24">
        <v>83.43</v>
      </c>
      <c r="BR7" s="24">
        <v>83.47</v>
      </c>
      <c r="BS7" s="24">
        <v>83.23</v>
      </c>
      <c r="BT7" s="24">
        <v>83.38</v>
      </c>
      <c r="BU7" s="24">
        <v>83.33</v>
      </c>
      <c r="BV7" s="24">
        <v>96.54</v>
      </c>
      <c r="BW7" s="24">
        <v>95.4</v>
      </c>
      <c r="BX7" s="24">
        <v>94.69</v>
      </c>
      <c r="BY7" s="24">
        <v>94.97</v>
      </c>
      <c r="BZ7" s="24">
        <v>97.07</v>
      </c>
      <c r="CA7" s="24">
        <v>99.73</v>
      </c>
      <c r="CB7" s="24">
        <v>150</v>
      </c>
      <c r="CC7" s="24">
        <v>150</v>
      </c>
      <c r="CD7" s="24">
        <v>150.38999999999999</v>
      </c>
      <c r="CE7" s="24">
        <v>150</v>
      </c>
      <c r="CF7" s="24">
        <v>150</v>
      </c>
      <c r="CG7" s="24">
        <v>162.81</v>
      </c>
      <c r="CH7" s="24">
        <v>163.19999999999999</v>
      </c>
      <c r="CI7" s="24">
        <v>159.78</v>
      </c>
      <c r="CJ7" s="24">
        <v>159.49</v>
      </c>
      <c r="CK7" s="24">
        <v>157.81</v>
      </c>
      <c r="CL7" s="24">
        <v>134.97999999999999</v>
      </c>
      <c r="CM7" s="24">
        <v>39.14</v>
      </c>
      <c r="CN7" s="24">
        <v>39.130000000000003</v>
      </c>
      <c r="CO7" s="24">
        <v>38.409999999999997</v>
      </c>
      <c r="CP7" s="24">
        <v>39.89</v>
      </c>
      <c r="CQ7" s="24">
        <v>39.89</v>
      </c>
      <c r="CR7" s="24">
        <v>64.959999999999994</v>
      </c>
      <c r="CS7" s="24">
        <v>65.040000000000006</v>
      </c>
      <c r="CT7" s="24">
        <v>68.31</v>
      </c>
      <c r="CU7" s="24">
        <v>65.28</v>
      </c>
      <c r="CV7" s="24">
        <v>64.92</v>
      </c>
      <c r="CW7" s="24">
        <v>59.99</v>
      </c>
      <c r="CX7" s="24">
        <v>93.99</v>
      </c>
      <c r="CY7" s="24">
        <v>94.13</v>
      </c>
      <c r="CZ7" s="24">
        <v>94.24</v>
      </c>
      <c r="DA7" s="24">
        <v>94.38</v>
      </c>
      <c r="DB7" s="24">
        <v>94.51</v>
      </c>
      <c r="DC7" s="24">
        <v>92.3</v>
      </c>
      <c r="DD7" s="24">
        <v>92.55</v>
      </c>
      <c r="DE7" s="24">
        <v>92.62</v>
      </c>
      <c r="DF7" s="24">
        <v>92.72</v>
      </c>
      <c r="DG7" s="24">
        <v>92.88</v>
      </c>
      <c r="DH7" s="24">
        <v>95.72</v>
      </c>
      <c r="DI7" s="24">
        <v>2.96</v>
      </c>
      <c r="DJ7" s="24">
        <v>5.88</v>
      </c>
      <c r="DK7" s="24">
        <v>8.76</v>
      </c>
      <c r="DL7" s="24">
        <v>11.6</v>
      </c>
      <c r="DM7" s="24">
        <v>14.37</v>
      </c>
      <c r="DN7" s="24">
        <v>25.61</v>
      </c>
      <c r="DO7" s="24">
        <v>26.13</v>
      </c>
      <c r="DP7" s="24">
        <v>26.36</v>
      </c>
      <c r="DQ7" s="24">
        <v>23.79</v>
      </c>
      <c r="DR7" s="24">
        <v>25.66</v>
      </c>
      <c r="DS7" s="24">
        <v>38.17</v>
      </c>
      <c r="DT7" s="24">
        <v>0</v>
      </c>
      <c r="DU7" s="24">
        <v>0</v>
      </c>
      <c r="DV7" s="24">
        <v>0</v>
      </c>
      <c r="DW7" s="24">
        <v>0</v>
      </c>
      <c r="DX7" s="24">
        <v>0</v>
      </c>
      <c r="DY7" s="24">
        <v>1.07</v>
      </c>
      <c r="DZ7" s="24">
        <v>1.03</v>
      </c>
      <c r="EA7" s="24">
        <v>1.43</v>
      </c>
      <c r="EB7" s="24">
        <v>1.22</v>
      </c>
      <c r="EC7" s="24">
        <v>1.61</v>
      </c>
      <c r="ED7" s="24">
        <v>6.54</v>
      </c>
      <c r="EE7" s="24">
        <v>0</v>
      </c>
      <c r="EF7" s="24">
        <v>0</v>
      </c>
      <c r="EG7" s="24">
        <v>0</v>
      </c>
      <c r="EH7" s="24">
        <v>0</v>
      </c>
      <c r="EI7" s="24">
        <v>0</v>
      </c>
      <c r="EJ7" s="24">
        <v>0.13</v>
      </c>
      <c r="EK7" s="24">
        <v>0.1</v>
      </c>
      <c r="EL7" s="24">
        <v>0.09</v>
      </c>
      <c r="EM7" s="24">
        <v>0.09</v>
      </c>
      <c r="EN7" s="24">
        <v>0.17</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友里</dc:creator>
  <cp:lastModifiedBy>Windows ユーザー</cp:lastModifiedBy>
  <dcterms:created xsi:type="dcterms:W3CDTF">2023-02-15T10:41:12Z</dcterms:created>
  <dcterms:modified xsi:type="dcterms:W3CDTF">2023-02-27T07:04:00Z</dcterms:modified>
</cp:coreProperties>
</file>