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下水道課\下水道\庶務係\予算　決算　基金\決算統計\R1\経営比較分析表\提出\"/>
    </mc:Choice>
  </mc:AlternateContent>
  <workbookProtection workbookAlgorithmName="SHA-512" workbookHashValue="fCQfHPW7LYpMHd8XfhxlazA8l0WiJ/Y4PrLwYzg1E6491Q468YISxBFv9TutL1fIqmnAUxy0qO7Hd9RZs3HeDw==" workbookSaltValue="ucWlDm7AreAaK93xu4Dg/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<sst xmlns="http://schemas.openxmlformats.org/spreadsheetml/2006/main" count="275" uniqueCount="116">
  <si>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</si>
  <si>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</si>
  <si>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</si>
  <si>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</si>
  <si>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</si>
  <si>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</si>
  <si>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</si>
  <si>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</si>
  <si>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</si>
  <si>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</si>
  <si>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</si>
  <si>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</si>
  <si>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</si>
  <si>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</si>
  <si>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</si>
  <si>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</si>
  <si>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</si>
  <si>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</si>
  <si>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</si>
  <si>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</si>
  <si>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</si>
  <si>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</si>
  <si>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</si>
  <si>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</si>
  <si>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</si>
  <si>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</si>
  <si>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</si>
  <si>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</si>
  <si>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</si>
  <si>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</si>
  <si>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</si>
  <si>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</si>
  <si>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</si>
  <si>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</si>
  <si>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</si>
  <si>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</si>
  <si>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</si>
  <si>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</si>
  <si>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</si>
  <si>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</si>
  <si>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</si>
  <si>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</si>
  <si>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</si>
  <si>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</si>
  <si>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</si>
  <si>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</si>
  <si>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</si>
  <si>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</si>
  <si>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</si>
  <si>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</si>
  <si>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</si>
  <si>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</si>
  <si>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</si>
  <si>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</si>
  <si>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</si>
  <si>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</si>
  <si>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</si>
  <si>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</si>
  <si>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</si>
  <si>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</si>
  <si>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</si>
  <si>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</si>
  <si>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</si>
  <si>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</si>
  <si>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</si>
  <si>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</si>
  <si>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</si>
  <si>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</si>
  <si>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</si>
  <si>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</si>
  <si>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</si>
  <si>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</si>
  <si>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</si>
  <si>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</si>
  <si>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</si>
  <si>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</si>
  <si>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</si>
  <si>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</si>
  <si>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</si>
  <si>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</si>
  <si>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</si>
  <si>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</si>
  <si>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</si>
  <si>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</si>
  <si>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</si>
  <si>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</si>
  <si>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</si>
  <si>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</si>
  <si>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</si>
  <si>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</si>
  <si>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</si>
  <si>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</si>
  <si>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</si>
  <si>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</si>
  <si>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</si>
  <si>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</si>
  <si>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</si>
  <si>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</si>
  <si>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</si>
  <si>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</si>
  <si>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</si>
  <si>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</si>
  <si>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</si>
  <si>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</si>
  <si>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</si>
  <si>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</si>
  <si>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</si>
  <si>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</si>
  <si>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</si>
  <si>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</si>
  <si>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</si>
  <si>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</si>
  <si>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</si>
  <si>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①有形固定資産減価償却率は、H29年度に法適化したことにより低い値となっている。
　②管渠老朽化率・③管渠改善率は、類似団体平均値を下回る状況であるが、現在既に30年を超える施設も存続する中、施設等の長寿命化に向け、R元年度よりストックマネジメント計画に基づき、耐震診断・設備の回復・予防保全のための修繕や事業費の平準化を図り、計画的かつ効率的な維持修繕・改築更新事業の取り組みを行っている。
　</t>
    <rPh sb="18" eb="20">
      <t>ネンド</t>
    </rPh>
    <rPh sb="21" eb="22">
      <t>ホウ</t>
    </rPh>
    <rPh sb="22" eb="23">
      <t>テキ</t>
    </rPh>
    <rPh sb="23" eb="24">
      <t>カ</t>
    </rPh>
    <rPh sb="31" eb="32">
      <t>ヒク</t>
    </rPh>
    <rPh sb="33" eb="34">
      <t>アタイ</t>
    </rPh>
    <rPh sb="59" eb="61">
      <t>ルイジ</t>
    </rPh>
    <rPh sb="61" eb="63">
      <t>ダンタイ</t>
    </rPh>
    <rPh sb="63" eb="66">
      <t>ヘイキンチ</t>
    </rPh>
    <rPh sb="67" eb="69">
      <t>シタマワ</t>
    </rPh>
    <rPh sb="70" eb="72">
      <t>ジョウキョウ</t>
    </rPh>
    <rPh sb="97" eb="99">
      <t>シセツ</t>
    </rPh>
    <rPh sb="99" eb="100">
      <t>トウ</t>
    </rPh>
    <rPh sb="110" eb="112">
      <t>ガンネン</t>
    </rPh>
    <rPh sb="112" eb="113">
      <t>ド</t>
    </rPh>
    <rPh sb="125" eb="127">
      <t>ケイカク</t>
    </rPh>
    <rPh sb="128" eb="129">
      <t>モト</t>
    </rPh>
    <rPh sb="132" eb="134">
      <t>タイシン</t>
    </rPh>
    <rPh sb="134" eb="136">
      <t>シンダン</t>
    </rPh>
    <rPh sb="183" eb="185">
      <t>ジギョウ</t>
    </rPh>
    <rPh sb="186" eb="187">
      <t>ト</t>
    </rPh>
    <rPh sb="188" eb="189">
      <t>ク</t>
    </rPh>
    <rPh sb="191" eb="192">
      <t>オコナ</t>
    </rPh>
    <phoneticPr fontId="4"/>
  </si>
  <si>
    <t xml:space="preserve"> 本市下水道事業については、施設整備状況や水洗化率等の現状を踏まえると、今後は、早期の整備完了の推進と施設の維持管理や老朽化・長寿命化等への取組、健全な事業経営が課題となる。
　下水道事業の財政状況は、類似団体との比較においては直ちに悪いという状況ではないが、合併市としての今後を考えた上でも、決して楽観できる状況ではない。
　地方公営企業法の適用により、経理内容の明確化や経営の継続性・安定性を目指し、経営戦略等を通しての経営改善、安定した収入確保のために下水道料金審議会において適正な使用料設定の審議を図り、更には滞納対策・有収水量増加に向けた取り組みを行うこととともに、より一層の経費削減に努める方針である。</t>
    <rPh sb="1" eb="2">
      <t>ホン</t>
    </rPh>
    <rPh sb="2" eb="3">
      <t>シ</t>
    </rPh>
    <rPh sb="40" eb="42">
      <t>ソウキ</t>
    </rPh>
    <rPh sb="43" eb="45">
      <t>セイビ</t>
    </rPh>
    <rPh sb="45" eb="47">
      <t>カンリョウ</t>
    </rPh>
    <rPh sb="48" eb="50">
      <t>スイシン</t>
    </rPh>
    <rPh sb="202" eb="204">
      <t>ケイエイ</t>
    </rPh>
    <rPh sb="204" eb="206">
      <t>センリャク</t>
    </rPh>
    <rPh sb="206" eb="207">
      <t>トウ</t>
    </rPh>
    <rPh sb="208" eb="209">
      <t>トオ</t>
    </rPh>
    <rPh sb="212" eb="214">
      <t>ケイエイ</t>
    </rPh>
    <rPh sb="214" eb="216">
      <t>カイゼン</t>
    </rPh>
    <rPh sb="229" eb="232">
      <t>ゲスイドウ</t>
    </rPh>
    <rPh sb="232" eb="234">
      <t>リョウキン</t>
    </rPh>
    <rPh sb="234" eb="237">
      <t>シンギカイ</t>
    </rPh>
    <rPh sb="250" eb="252">
      <t>シンギ</t>
    </rPh>
    <rPh sb="253" eb="254">
      <t>ハカ</t>
    </rPh>
    <rPh sb="256" eb="257">
      <t>サラ</t>
    </rPh>
    <rPh sb="259" eb="261">
      <t>タイノウ</t>
    </rPh>
    <rPh sb="261" eb="263">
      <t>タイサク</t>
    </rPh>
    <rPh sb="279" eb="280">
      <t>オコナ</t>
    </rPh>
    <phoneticPr fontId="4"/>
  </si>
  <si>
    <t xml:space="preserve"> H29年度より地方公営企業法の一部を適用したため、H28年度以前とは会計方式が異なり経年比較ができない。
　①経常収支比率は、使用料収益がH30年度の隔月検針による11.5か月分から本来の12か月分となったこと等により黒字回復している。
　②累積欠損金比率は、H30年度の隔月検針導入の影響により累積欠損金が生じていたが、R元年度は改善している。しかし、依然として一般会計からの繰入金への依存度が高い。
　③流動比率が平均値を大幅に下回っている主な要因は、流動資産の現金が少なく、流動負債の企業債償還金が多いことによる。
　④企業債残高対事業規模比率は平均値を大幅に下回っており、施設整備の進捗と使用料収益の増加に伴い企業債残高は類似団体と比較し、低い。
　⑤経費回収率は、微減となり、平均値から鑑みても使用料収入で更新投資等に必要な経費が賄えていない状況が継続している。
　⑥汚水処理原価が類似団体と比較して低いのは、分流式下水道に要する経費（公費負担分）の算入によるところが大きい。
　⑦施設利用率対象の加茂浄化センター処理区域では、近年高齢化や人口減に伴う有収水量の減少傾向が著しく、今後も利用率の低下傾向が続くと考えられる。
　⑧水洗化率は、下水道施設整備への取組みと宅地開発地域の人口増加等により、年々上昇傾向にある。</t>
    <rPh sb="16" eb="18">
      <t>イチブ</t>
    </rPh>
    <rPh sb="64" eb="67">
      <t>シヨウリョウ</t>
    </rPh>
    <rPh sb="67" eb="69">
      <t>シュウエキ</t>
    </rPh>
    <rPh sb="73" eb="75">
      <t>ネンド</t>
    </rPh>
    <rPh sb="76" eb="78">
      <t>カクゲツ</t>
    </rPh>
    <rPh sb="78" eb="80">
      <t>ケンシン</t>
    </rPh>
    <rPh sb="88" eb="89">
      <t>ツキ</t>
    </rPh>
    <rPh sb="89" eb="90">
      <t>ブン</t>
    </rPh>
    <rPh sb="92" eb="94">
      <t>ホンライ</t>
    </rPh>
    <rPh sb="98" eb="99">
      <t>ツキ</t>
    </rPh>
    <rPh sb="99" eb="100">
      <t>ブン</t>
    </rPh>
    <rPh sb="106" eb="107">
      <t>トウ</t>
    </rPh>
    <rPh sb="110" eb="112">
      <t>クロジ</t>
    </rPh>
    <rPh sb="112" eb="114">
      <t>カイフク</t>
    </rPh>
    <rPh sb="122" eb="124">
      <t>ルイセキ</t>
    </rPh>
    <rPh sb="124" eb="126">
      <t>ケッソン</t>
    </rPh>
    <rPh sb="126" eb="127">
      <t>キン</t>
    </rPh>
    <rPh sb="127" eb="129">
      <t>ヒリツ</t>
    </rPh>
    <rPh sb="134" eb="136">
      <t>ネンド</t>
    </rPh>
    <rPh sb="137" eb="139">
      <t>カクゲツ</t>
    </rPh>
    <rPh sb="139" eb="141">
      <t>ケンシン</t>
    </rPh>
    <rPh sb="141" eb="143">
      <t>ドウニュウ</t>
    </rPh>
    <rPh sb="144" eb="146">
      <t>エイキョウ</t>
    </rPh>
    <rPh sb="163" eb="164">
      <t>ゲン</t>
    </rPh>
    <rPh sb="164" eb="166">
      <t>ネンド</t>
    </rPh>
    <rPh sb="214" eb="216">
      <t>オオハバ</t>
    </rPh>
    <rPh sb="223" eb="224">
      <t>オモ</t>
    </rPh>
    <rPh sb="225" eb="227">
      <t>ヨウイン</t>
    </rPh>
    <rPh sb="277" eb="279">
      <t>ヘイキン</t>
    </rPh>
    <rPh sb="279" eb="280">
      <t>アタイ</t>
    </rPh>
    <rPh sb="281" eb="283">
      <t>オオハバ</t>
    </rPh>
    <rPh sb="308" eb="309">
      <t>トモナ</t>
    </rPh>
    <rPh sb="310" eb="312">
      <t>キギョウ</t>
    </rPh>
    <rPh sb="312" eb="313">
      <t>サイ</t>
    </rPh>
    <rPh sb="313" eb="315">
      <t>ザンダカ</t>
    </rPh>
    <rPh sb="316" eb="318">
      <t>ルイジ</t>
    </rPh>
    <rPh sb="318" eb="320">
      <t>ダンタイ</t>
    </rPh>
    <rPh sb="321" eb="323">
      <t>ヒカク</t>
    </rPh>
    <rPh sb="325" eb="326">
      <t>ヒク</t>
    </rPh>
    <rPh sb="338" eb="340">
      <t>ビゲン</t>
    </rPh>
    <rPh sb="344" eb="347">
      <t>ヘイキンチ</t>
    </rPh>
    <rPh sb="349" eb="350">
      <t>カンガ</t>
    </rPh>
    <rPh sb="353" eb="356">
      <t>シヨウリョウ</t>
    </rPh>
    <rPh sb="356" eb="358">
      <t>シュウニュウ</t>
    </rPh>
    <rPh sb="359" eb="361">
      <t>コウシン</t>
    </rPh>
    <rPh sb="361" eb="363">
      <t>トウシ</t>
    </rPh>
    <rPh sb="363" eb="364">
      <t>トウ</t>
    </rPh>
    <rPh sb="365" eb="367">
      <t>ヒツヨウ</t>
    </rPh>
    <rPh sb="368" eb="370">
      <t>ケイヒ</t>
    </rPh>
    <rPh sb="371" eb="372">
      <t>マカナ</t>
    </rPh>
    <rPh sb="377" eb="379">
      <t>ジョウキョウ</t>
    </rPh>
    <rPh sb="380" eb="382">
      <t>ケイゾク</t>
    </rPh>
    <rPh sb="411" eb="413">
      <t>ブンリュウ</t>
    </rPh>
    <rPh sb="413" eb="414">
      <t>シキ</t>
    </rPh>
    <rPh sb="414" eb="417">
      <t>ゲスイドウ</t>
    </rPh>
    <rPh sb="418" eb="419">
      <t>ヨウ</t>
    </rPh>
    <rPh sb="421" eb="423">
      <t>ケイヒ</t>
    </rPh>
    <rPh sb="431" eb="433">
      <t>サンニュウ</t>
    </rPh>
    <rPh sb="440" eb="441">
      <t>オオ</t>
    </rPh>
    <rPh sb="455" eb="457">
      <t>カモ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</si>
</sst>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B8-4BBE-886D-E2FFDFCD30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c:v>
                </c:pt>
                <c:pt idx="4">
                  <c:v>0.09</c:v>
                </c:pt>
              </c:numCache>
            </c:numRef>
          </c:val>
          <c:smooth val="0"/>
          <c:extLst>
            <c:ext xmlns:c16="http://schemas.microsoft.com/office/drawing/2014/chart" uri="{C3380CC4-5D6E-409C-BE32-E72D297353CC}">
              <c16:uniqueId val="{00000001-ECB8-4BBE-886D-E2FFDFCD30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39.14</c:v>
                </c:pt>
                <c:pt idx="3">
                  <c:v>39.130000000000003</c:v>
                </c:pt>
                <c:pt idx="4">
                  <c:v>38.409999999999997</c:v>
                </c:pt>
              </c:numCache>
            </c:numRef>
          </c:val>
          <c:extLst>
            <c:ext xmlns:c16="http://schemas.microsoft.com/office/drawing/2014/chart" uri="{C3380CC4-5D6E-409C-BE32-E72D297353CC}">
              <c16:uniqueId val="{00000000-91A3-4FC9-87EA-F6E0F8DCAC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64.959999999999994</c:v>
                </c:pt>
                <c:pt idx="3">
                  <c:v>65.040000000000006</c:v>
                </c:pt>
                <c:pt idx="4">
                  <c:v>68.31</c:v>
                </c:pt>
              </c:numCache>
            </c:numRef>
          </c:val>
          <c:smooth val="0"/>
          <c:extLst>
            <c:ext xmlns:c16="http://schemas.microsoft.com/office/drawing/2014/chart" uri="{C3380CC4-5D6E-409C-BE32-E72D297353CC}">
              <c16:uniqueId val="{00000001-91A3-4FC9-87EA-F6E0F8DCAC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93.99</c:v>
                </c:pt>
                <c:pt idx="3">
                  <c:v>94.13</c:v>
                </c:pt>
                <c:pt idx="4">
                  <c:v>94.24</c:v>
                </c:pt>
              </c:numCache>
            </c:numRef>
          </c:val>
          <c:extLst>
            <c:ext xmlns:c16="http://schemas.microsoft.com/office/drawing/2014/chart" uri="{C3380CC4-5D6E-409C-BE32-E72D297353CC}">
              <c16:uniqueId val="{00000000-F3F3-4B2F-ACE1-585FB05A55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92.3</c:v>
                </c:pt>
                <c:pt idx="3">
                  <c:v>92.55</c:v>
                </c:pt>
                <c:pt idx="4">
                  <c:v>92.62</c:v>
                </c:pt>
              </c:numCache>
            </c:numRef>
          </c:val>
          <c:smooth val="0"/>
          <c:extLst>
            <c:ext xmlns:c16="http://schemas.microsoft.com/office/drawing/2014/chart" uri="{C3380CC4-5D6E-409C-BE32-E72D297353CC}">
              <c16:uniqueId val="{00000001-F3F3-4B2F-ACE1-585FB05A55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100.45</c:v>
                </c:pt>
                <c:pt idx="3">
                  <c:v>98.67</c:v>
                </c:pt>
                <c:pt idx="4">
                  <c:v>101.25</c:v>
                </c:pt>
              </c:numCache>
            </c:numRef>
          </c:val>
          <c:extLst>
            <c:ext xmlns:c16="http://schemas.microsoft.com/office/drawing/2014/chart" uri="{C3380CC4-5D6E-409C-BE32-E72D297353CC}">
              <c16:uniqueId val="{00000000-66C7-4F99-9C0B-0361A3D4F3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108.03</c:v>
                </c:pt>
                <c:pt idx="3">
                  <c:v>106.9</c:v>
                </c:pt>
                <c:pt idx="4">
                  <c:v>106.99</c:v>
                </c:pt>
              </c:numCache>
            </c:numRef>
          </c:val>
          <c:smooth val="0"/>
          <c:extLst>
            <c:ext xmlns:c16="http://schemas.microsoft.com/office/drawing/2014/chart" uri="{C3380CC4-5D6E-409C-BE32-E72D297353CC}">
              <c16:uniqueId val="{00000001-66C7-4F99-9C0B-0361A3D4F3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2.96</c:v>
                </c:pt>
                <c:pt idx="3">
                  <c:v>5.88</c:v>
                </c:pt>
                <c:pt idx="4">
                  <c:v>8.76</c:v>
                </c:pt>
              </c:numCache>
            </c:numRef>
          </c:val>
          <c:extLst>
            <c:ext xmlns:c16="http://schemas.microsoft.com/office/drawing/2014/chart" uri="{C3380CC4-5D6E-409C-BE32-E72D297353CC}">
              <c16:uniqueId val="{00000000-8ABE-4076-BA68-ACA5E06816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25.61</c:v>
                </c:pt>
                <c:pt idx="3">
                  <c:v>26.13</c:v>
                </c:pt>
                <c:pt idx="4">
                  <c:v>26.36</c:v>
                </c:pt>
              </c:numCache>
            </c:numRef>
          </c:val>
          <c:smooth val="0"/>
          <c:extLst>
            <c:ext xmlns:c16="http://schemas.microsoft.com/office/drawing/2014/chart" uri="{C3380CC4-5D6E-409C-BE32-E72D297353CC}">
              <c16:uniqueId val="{00000001-8ABE-4076-BA68-ACA5E06816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07E-47AB-8B84-2173E6F916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1.07</c:v>
                </c:pt>
                <c:pt idx="3">
                  <c:v>1.03</c:v>
                </c:pt>
                <c:pt idx="4">
                  <c:v>1.43</c:v>
                </c:pt>
              </c:numCache>
            </c:numRef>
          </c:val>
          <c:smooth val="0"/>
          <c:extLst>
            <c:ext xmlns:c16="http://schemas.microsoft.com/office/drawing/2014/chart" uri="{C3380CC4-5D6E-409C-BE32-E72D297353CC}">
              <c16:uniqueId val="{00000001-E07E-47AB-8B84-2173E6F916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c:v>3.53</c:v>
                </c:pt>
                <c:pt idx="4" formatCode="#,##0.00;&quot;△&quot;#,##0.00">
                  <c:v>0</c:v>
                </c:pt>
              </c:numCache>
            </c:numRef>
          </c:val>
          <c:extLst>
            <c:ext xmlns:c16="http://schemas.microsoft.com/office/drawing/2014/chart" uri="{C3380CC4-5D6E-409C-BE32-E72D297353CC}">
              <c16:uniqueId val="{00000000-FF18-46E2-B631-314509C040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13.55</c:v>
                </c:pt>
                <c:pt idx="3">
                  <c:v>9.06</c:v>
                </c:pt>
                <c:pt idx="4">
                  <c:v>7.42</c:v>
                </c:pt>
              </c:numCache>
            </c:numRef>
          </c:val>
          <c:smooth val="0"/>
          <c:extLst>
            <c:ext xmlns:c16="http://schemas.microsoft.com/office/drawing/2014/chart" uri="{C3380CC4-5D6E-409C-BE32-E72D297353CC}">
              <c16:uniqueId val="{00000001-FF18-46E2-B631-314509C040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31.86</c:v>
                </c:pt>
                <c:pt idx="3">
                  <c:v>31.59</c:v>
                </c:pt>
                <c:pt idx="4">
                  <c:v>39.520000000000003</c:v>
                </c:pt>
              </c:numCache>
            </c:numRef>
          </c:val>
          <c:extLst>
            <c:ext xmlns:c16="http://schemas.microsoft.com/office/drawing/2014/chart" uri="{C3380CC4-5D6E-409C-BE32-E72D297353CC}">
              <c16:uniqueId val="{00000000-DAA8-4D49-A501-A61118B8C9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78.45</c:v>
                </c:pt>
                <c:pt idx="3">
                  <c:v>76.31</c:v>
                </c:pt>
                <c:pt idx="4">
                  <c:v>68.180000000000007</c:v>
                </c:pt>
              </c:numCache>
            </c:numRef>
          </c:val>
          <c:smooth val="0"/>
          <c:extLst>
            <c:ext xmlns:c16="http://schemas.microsoft.com/office/drawing/2014/chart" uri="{C3380CC4-5D6E-409C-BE32-E72D297353CC}">
              <c16:uniqueId val="{00000001-DAA8-4D49-A501-A61118B8C9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440.21</c:v>
                </c:pt>
                <c:pt idx="3">
                  <c:v>378.05</c:v>
                </c:pt>
                <c:pt idx="4">
                  <c:v>431.79</c:v>
                </c:pt>
              </c:numCache>
            </c:numRef>
          </c:val>
          <c:extLst>
            <c:ext xmlns:c16="http://schemas.microsoft.com/office/drawing/2014/chart" uri="{C3380CC4-5D6E-409C-BE32-E72D297353CC}">
              <c16:uniqueId val="{00000000-6807-492B-8000-BA3D0FE328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799.41</c:v>
                </c:pt>
                <c:pt idx="3">
                  <c:v>820.36</c:v>
                </c:pt>
                <c:pt idx="4">
                  <c:v>847.44</c:v>
                </c:pt>
              </c:numCache>
            </c:numRef>
          </c:val>
          <c:smooth val="0"/>
          <c:extLst>
            <c:ext xmlns:c16="http://schemas.microsoft.com/office/drawing/2014/chart" uri="{C3380CC4-5D6E-409C-BE32-E72D297353CC}">
              <c16:uniqueId val="{00000001-6807-492B-8000-BA3D0FE328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83.43</c:v>
                </c:pt>
                <c:pt idx="3">
                  <c:v>83.47</c:v>
                </c:pt>
                <c:pt idx="4">
                  <c:v>83.23</c:v>
                </c:pt>
              </c:numCache>
            </c:numRef>
          </c:val>
          <c:extLst>
            <c:ext xmlns:c16="http://schemas.microsoft.com/office/drawing/2014/chart" uri="{C3380CC4-5D6E-409C-BE32-E72D297353CC}">
              <c16:uniqueId val="{00000000-9107-405F-96C1-59BB0DD54C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96.54</c:v>
                </c:pt>
                <c:pt idx="3">
                  <c:v>95.4</c:v>
                </c:pt>
                <c:pt idx="4">
                  <c:v>94.69</c:v>
                </c:pt>
              </c:numCache>
            </c:numRef>
          </c:val>
          <c:smooth val="0"/>
          <c:extLst>
            <c:ext xmlns:c16="http://schemas.microsoft.com/office/drawing/2014/chart" uri="{C3380CC4-5D6E-409C-BE32-E72D297353CC}">
              <c16:uniqueId val="{00000001-9107-405F-96C1-59BB0DD54C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150</c:v>
                </c:pt>
                <c:pt idx="3">
                  <c:v>150</c:v>
                </c:pt>
                <c:pt idx="4">
                  <c:v>150.38999999999999</c:v>
                </c:pt>
              </c:numCache>
            </c:numRef>
          </c:val>
          <c:extLst>
            <c:ext xmlns:c16="http://schemas.microsoft.com/office/drawing/2014/chart" uri="{C3380CC4-5D6E-409C-BE32-E72D297353CC}">
              <c16:uniqueId val="{00000000-E5E5-4FCA-BBAB-121E075412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162.81</c:v>
                </c:pt>
                <c:pt idx="3">
                  <c:v>163.19999999999999</c:v>
                </c:pt>
                <c:pt idx="4">
                  <c:v>159.78</c:v>
                </c:pt>
              </c:numCache>
            </c:numRef>
          </c:val>
          <c:smooth val="0"/>
          <c:extLst>
            <c:ext xmlns:c16="http://schemas.microsoft.com/office/drawing/2014/chart" uri="{C3380CC4-5D6E-409C-BE32-E72D297353CC}">
              <c16:uniqueId val="{00000001-E5E5-4FCA-BBAB-121E075412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2" zoomScaleNormal="100" workbookViewId="0">
      <selection activeCell="BG35" sqref="B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木津川市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78223</v>
      </c>
      <c r="AM8" s="69"/>
      <c r="AN8" s="69"/>
      <c r="AO8" s="69"/>
      <c r="AP8" s="69"/>
      <c r="AQ8" s="69"/>
      <c r="AR8" s="69"/>
      <c r="AS8" s="69"/>
      <c r="AT8" s="68">
        <f>データ!T6</f>
        <v>85.13</v>
      </c>
      <c r="AU8" s="68"/>
      <c r="AV8" s="68"/>
      <c r="AW8" s="68"/>
      <c r="AX8" s="68"/>
      <c r="AY8" s="68"/>
      <c r="AZ8" s="68"/>
      <c r="BA8" s="68"/>
      <c r="BB8" s="68">
        <f>データ!U6</f>
        <v>918.87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77.569999999999993</v>
      </c>
      <c r="J10" s="68"/>
      <c r="K10" s="68"/>
      <c r="L10" s="68"/>
      <c r="M10" s="68"/>
      <c r="N10" s="68"/>
      <c r="O10" s="68"/>
      <c r="P10" s="68">
        <f>データ!P6</f>
        <v>93.15</v>
      </c>
      <c r="Q10" s="68"/>
      <c r="R10" s="68"/>
      <c r="S10" s="68"/>
      <c r="T10" s="68"/>
      <c r="U10" s="68"/>
      <c r="V10" s="68"/>
      <c r="W10" s="68">
        <f>データ!Q6</f>
        <v>98.57</v>
      </c>
      <c r="X10" s="68"/>
      <c r="Y10" s="68"/>
      <c r="Z10" s="68"/>
      <c r="AA10" s="68"/>
      <c r="AB10" s="68"/>
      <c r="AC10" s="68"/>
      <c r="AD10" s="69">
        <f>データ!R6</f>
        <v>2530</v>
      </c>
      <c r="AE10" s="69"/>
      <c r="AF10" s="69"/>
      <c r="AG10" s="69"/>
      <c r="AH10" s="69"/>
      <c r="AI10" s="69"/>
      <c r="AJ10" s="69"/>
      <c r="AK10" s="2"/>
      <c r="AL10" s="69">
        <f>データ!V6</f>
        <v>73041</v>
      </c>
      <c r="AM10" s="69"/>
      <c r="AN10" s="69"/>
      <c r="AO10" s="69"/>
      <c r="AP10" s="69"/>
      <c r="AQ10" s="69"/>
      <c r="AR10" s="69"/>
      <c r="AS10" s="69"/>
      <c r="AT10" s="68">
        <f>データ!W6</f>
        <v>15.35</v>
      </c>
      <c r="AU10" s="68"/>
      <c r="AV10" s="68"/>
      <c r="AW10" s="68"/>
      <c r="AX10" s="68"/>
      <c r="AY10" s="68"/>
      <c r="AZ10" s="68"/>
      <c r="BA10" s="68"/>
      <c r="BB10" s="68">
        <f>データ!X6</f>
        <v>4758.37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9sJOyCXrIt2k5K8qbrLj3hjOXhZA+E4EZSpa/QeMH2oA9ZAOL9zYiNOeCUFWg+nnahuYKSkVCLthcPC5GYgwKA==" saltValue="q/Mcscc0TMHXRrH9kkKf0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262145</v>
      </c>
      <c r="D6" s="33">
        <f t="shared" si="3"/>
        <v>46</v>
      </c>
      <c r="E6" s="33">
        <f t="shared" si="3"/>
        <v>17</v>
      </c>
      <c r="F6" s="33">
        <f t="shared" si="3"/>
        <v>1</v>
      </c>
      <c r="G6" s="33">
        <f t="shared" si="3"/>
        <v>0</v>
      </c>
      <c r="H6" s="33" t="str">
        <f t="shared" si="3"/>
        <v>京都府　木津川市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77.569999999999993</v>
      </c>
      <c r="P6" s="34">
        <f t="shared" si="3"/>
        <v>93.15</v>
      </c>
      <c r="Q6" s="34">
        <f t="shared" si="3"/>
        <v>98.57</v>
      </c>
      <c r="R6" s="34">
        <f t="shared" si="3"/>
        <v>2530</v>
      </c>
      <c r="S6" s="34">
        <f t="shared" si="3"/>
        <v>78223</v>
      </c>
      <c r="T6" s="34">
        <f t="shared" si="3"/>
        <v>85.13</v>
      </c>
      <c r="U6" s="34">
        <f t="shared" si="3"/>
        <v>918.87</v>
      </c>
      <c r="V6" s="34">
        <f t="shared" si="3"/>
        <v>73041</v>
      </c>
      <c r="W6" s="34">
        <f t="shared" si="3"/>
        <v>15.35</v>
      </c>
      <c r="X6" s="34">
        <f t="shared" si="3"/>
        <v>4758.37</v>
      </c>
      <c r="Y6" s="35" t="str">
        <f>IF(Y7="",NA(),Y7)</f>
        <v>-</v>
      </c>
      <c r="Z6" s="35" t="str">
        <f t="shared" ref="Z6:AH6" si="4">IF(Z7="",NA(),Z7)</f>
        <v>-</v>
      </c>
      <c r="AA6" s="35">
        <f t="shared" si="4"/>
        <v>100.45</v>
      </c>
      <c r="AB6" s="35">
        <f t="shared" si="4"/>
        <v>98.67</v>
      </c>
      <c r="AC6" s="35">
        <f t="shared" si="4"/>
        <v>101.25</v>
      </c>
      <c r="AD6" s="35" t="str">
        <f t="shared" si="4"/>
        <v>-</v>
      </c>
      <c r="AE6" s="35" t="str">
        <f t="shared" si="4"/>
        <v>-</v>
      </c>
      <c r="AF6" s="35">
        <f t="shared" si="4"/>
        <v>108.03</v>
      </c>
      <c r="AG6" s="35">
        <f t="shared" si="4"/>
        <v>106.9</v>
      </c>
      <c r="AH6" s="35">
        <f t="shared" si="4"/>
        <v>106.99</v>
      </c>
      <c r="AI6" s="34" t="str">
        <f>IF(AI7="","",IF(AI7="-","【-】","【"&amp;SUBSTITUTE(TEXT(AI7,"#,##0.00"),"-","△")&amp;"】"))</f>
        <v>【108.07】</v>
      </c>
      <c r="AJ6" s="35" t="str">
        <f>IF(AJ7="",NA(),AJ7)</f>
        <v>-</v>
      </c>
      <c r="AK6" s="35" t="str">
        <f t="shared" ref="AK6:AS6" si="5">IF(AK7="",NA(),AK7)</f>
        <v>-</v>
      </c>
      <c r="AL6" s="34">
        <f t="shared" si="5"/>
        <v>0</v>
      </c>
      <c r="AM6" s="35">
        <f t="shared" si="5"/>
        <v>3.53</v>
      </c>
      <c r="AN6" s="34">
        <f t="shared" si="5"/>
        <v>0</v>
      </c>
      <c r="AO6" s="35" t="str">
        <f t="shared" si="5"/>
        <v>-</v>
      </c>
      <c r="AP6" s="35" t="str">
        <f t="shared" si="5"/>
        <v>-</v>
      </c>
      <c r="AQ6" s="35">
        <f t="shared" si="5"/>
        <v>13.55</v>
      </c>
      <c r="AR6" s="35">
        <f t="shared" si="5"/>
        <v>9.06</v>
      </c>
      <c r="AS6" s="35">
        <f t="shared" si="5"/>
        <v>7.42</v>
      </c>
      <c r="AT6" s="34" t="str">
        <f>IF(AT7="","",IF(AT7="-","【-】","【"&amp;SUBSTITUTE(TEXT(AT7,"#,##0.00"),"-","△")&amp;"】"))</f>
        <v>【3.09】</v>
      </c>
      <c r="AU6" s="35" t="str">
        <f>IF(AU7="",NA(),AU7)</f>
        <v>-</v>
      </c>
      <c r="AV6" s="35" t="str">
        <f t="shared" ref="AV6:BD6" si="6">IF(AV7="",NA(),AV7)</f>
        <v>-</v>
      </c>
      <c r="AW6" s="35">
        <f t="shared" si="6"/>
        <v>31.86</v>
      </c>
      <c r="AX6" s="35">
        <f t="shared" si="6"/>
        <v>31.59</v>
      </c>
      <c r="AY6" s="35">
        <f t="shared" si="6"/>
        <v>39.520000000000003</v>
      </c>
      <c r="AZ6" s="35" t="str">
        <f t="shared" si="6"/>
        <v>-</v>
      </c>
      <c r="BA6" s="35" t="str">
        <f t="shared" si="6"/>
        <v>-</v>
      </c>
      <c r="BB6" s="35">
        <f t="shared" si="6"/>
        <v>78.45</v>
      </c>
      <c r="BC6" s="35">
        <f t="shared" si="6"/>
        <v>76.31</v>
      </c>
      <c r="BD6" s="35">
        <f t="shared" si="6"/>
        <v>68.180000000000007</v>
      </c>
      <c r="BE6" s="34" t="str">
        <f>IF(BE7="","",IF(BE7="-","【-】","【"&amp;SUBSTITUTE(TEXT(BE7,"#,##0.00"),"-","△")&amp;"】"))</f>
        <v>【69.54】</v>
      </c>
      <c r="BF6" s="35" t="str">
        <f>IF(BF7="",NA(),BF7)</f>
        <v>-</v>
      </c>
      <c r="BG6" s="35" t="str">
        <f t="shared" ref="BG6:BO6" si="7">IF(BG7="",NA(),BG7)</f>
        <v>-</v>
      </c>
      <c r="BH6" s="35">
        <f t="shared" si="7"/>
        <v>440.21</v>
      </c>
      <c r="BI6" s="35">
        <f t="shared" si="7"/>
        <v>378.05</v>
      </c>
      <c r="BJ6" s="35">
        <f t="shared" si="7"/>
        <v>431.79</v>
      </c>
      <c r="BK6" s="35" t="str">
        <f t="shared" si="7"/>
        <v>-</v>
      </c>
      <c r="BL6" s="35" t="str">
        <f t="shared" si="7"/>
        <v>-</v>
      </c>
      <c r="BM6" s="35">
        <f t="shared" si="7"/>
        <v>799.41</v>
      </c>
      <c r="BN6" s="35">
        <f t="shared" si="7"/>
        <v>820.36</v>
      </c>
      <c r="BO6" s="35">
        <f t="shared" si="7"/>
        <v>847.44</v>
      </c>
      <c r="BP6" s="34" t="str">
        <f>IF(BP7="","",IF(BP7="-","【-】","【"&amp;SUBSTITUTE(TEXT(BP7,"#,##0.00"),"-","△")&amp;"】"))</f>
        <v>【682.51】</v>
      </c>
      <c r="BQ6" s="35" t="str">
        <f>IF(BQ7="",NA(),BQ7)</f>
        <v>-</v>
      </c>
      <c r="BR6" s="35" t="str">
        <f t="shared" ref="BR6:BZ6" si="8">IF(BR7="",NA(),BR7)</f>
        <v>-</v>
      </c>
      <c r="BS6" s="35">
        <f t="shared" si="8"/>
        <v>83.43</v>
      </c>
      <c r="BT6" s="35">
        <f t="shared" si="8"/>
        <v>83.47</v>
      </c>
      <c r="BU6" s="35">
        <f t="shared" si="8"/>
        <v>83.23</v>
      </c>
      <c r="BV6" s="35" t="str">
        <f t="shared" si="8"/>
        <v>-</v>
      </c>
      <c r="BW6" s="35" t="str">
        <f t="shared" si="8"/>
        <v>-</v>
      </c>
      <c r="BX6" s="35">
        <f t="shared" si="8"/>
        <v>96.54</v>
      </c>
      <c r="BY6" s="35">
        <f t="shared" si="8"/>
        <v>95.4</v>
      </c>
      <c r="BZ6" s="35">
        <f t="shared" si="8"/>
        <v>94.69</v>
      </c>
      <c r="CA6" s="34" t="str">
        <f>IF(CA7="","",IF(CA7="-","【-】","【"&amp;SUBSTITUTE(TEXT(CA7,"#,##0.00"),"-","△")&amp;"】"))</f>
        <v>【100.34】</v>
      </c>
      <c r="CB6" s="35" t="str">
        <f>IF(CB7="",NA(),CB7)</f>
        <v>-</v>
      </c>
      <c r="CC6" s="35" t="str">
        <f t="shared" ref="CC6:CK6" si="9">IF(CC7="",NA(),CC7)</f>
        <v>-</v>
      </c>
      <c r="CD6" s="35">
        <f t="shared" si="9"/>
        <v>150</v>
      </c>
      <c r="CE6" s="35">
        <f t="shared" si="9"/>
        <v>150</v>
      </c>
      <c r="CF6" s="35">
        <f t="shared" si="9"/>
        <v>150.38999999999999</v>
      </c>
      <c r="CG6" s="35" t="str">
        <f t="shared" si="9"/>
        <v>-</v>
      </c>
      <c r="CH6" s="35" t="str">
        <f t="shared" si="9"/>
        <v>-</v>
      </c>
      <c r="CI6" s="35">
        <f t="shared" si="9"/>
        <v>162.81</v>
      </c>
      <c r="CJ6" s="35">
        <f t="shared" si="9"/>
        <v>163.19999999999999</v>
      </c>
      <c r="CK6" s="35">
        <f t="shared" si="9"/>
        <v>159.78</v>
      </c>
      <c r="CL6" s="34" t="str">
        <f>IF(CL7="","",IF(CL7="-","【-】","【"&amp;SUBSTITUTE(TEXT(CL7,"#,##0.00"),"-","△")&amp;"】"))</f>
        <v>【136.15】</v>
      </c>
      <c r="CM6" s="35" t="str">
        <f>IF(CM7="",NA(),CM7)</f>
        <v>-</v>
      </c>
      <c r="CN6" s="35" t="str">
        <f t="shared" ref="CN6:CV6" si="10">IF(CN7="",NA(),CN7)</f>
        <v>-</v>
      </c>
      <c r="CO6" s="35">
        <f t="shared" si="10"/>
        <v>39.14</v>
      </c>
      <c r="CP6" s="35">
        <f t="shared" si="10"/>
        <v>39.130000000000003</v>
      </c>
      <c r="CQ6" s="35">
        <f t="shared" si="10"/>
        <v>38.409999999999997</v>
      </c>
      <c r="CR6" s="35" t="str">
        <f t="shared" si="10"/>
        <v>-</v>
      </c>
      <c r="CS6" s="35" t="str">
        <f t="shared" si="10"/>
        <v>-</v>
      </c>
      <c r="CT6" s="35">
        <f t="shared" si="10"/>
        <v>64.959999999999994</v>
      </c>
      <c r="CU6" s="35">
        <f t="shared" si="10"/>
        <v>65.040000000000006</v>
      </c>
      <c r="CV6" s="35">
        <f t="shared" si="10"/>
        <v>68.31</v>
      </c>
      <c r="CW6" s="34" t="str">
        <f>IF(CW7="","",IF(CW7="-","【-】","【"&amp;SUBSTITUTE(TEXT(CW7,"#,##0.00"),"-","△")&amp;"】"))</f>
        <v>【59.64】</v>
      </c>
      <c r="CX6" s="35" t="str">
        <f>IF(CX7="",NA(),CX7)</f>
        <v>-</v>
      </c>
      <c r="CY6" s="35" t="str">
        <f t="shared" ref="CY6:DG6" si="11">IF(CY7="",NA(),CY7)</f>
        <v>-</v>
      </c>
      <c r="CZ6" s="35">
        <f t="shared" si="11"/>
        <v>93.99</v>
      </c>
      <c r="DA6" s="35">
        <f t="shared" si="11"/>
        <v>94.13</v>
      </c>
      <c r="DB6" s="35">
        <f t="shared" si="11"/>
        <v>94.24</v>
      </c>
      <c r="DC6" s="35" t="str">
        <f t="shared" si="11"/>
        <v>-</v>
      </c>
      <c r="DD6" s="35" t="str">
        <f t="shared" si="11"/>
        <v>-</v>
      </c>
      <c r="DE6" s="35">
        <f t="shared" si="11"/>
        <v>92.3</v>
      </c>
      <c r="DF6" s="35">
        <f t="shared" si="11"/>
        <v>92.55</v>
      </c>
      <c r="DG6" s="35">
        <f t="shared" si="11"/>
        <v>92.62</v>
      </c>
      <c r="DH6" s="34" t="str">
        <f>IF(DH7="","",IF(DH7="-","【-】","【"&amp;SUBSTITUTE(TEXT(DH7,"#,##0.00"),"-","△")&amp;"】"))</f>
        <v>【95.35】</v>
      </c>
      <c r="DI6" s="35" t="str">
        <f>IF(DI7="",NA(),DI7)</f>
        <v>-</v>
      </c>
      <c r="DJ6" s="35" t="str">
        <f t="shared" ref="DJ6:DR6" si="12">IF(DJ7="",NA(),DJ7)</f>
        <v>-</v>
      </c>
      <c r="DK6" s="35">
        <f t="shared" si="12"/>
        <v>2.96</v>
      </c>
      <c r="DL6" s="35">
        <f t="shared" si="12"/>
        <v>5.88</v>
      </c>
      <c r="DM6" s="35">
        <f t="shared" si="12"/>
        <v>8.76</v>
      </c>
      <c r="DN6" s="35" t="str">
        <f t="shared" si="12"/>
        <v>-</v>
      </c>
      <c r="DO6" s="35" t="str">
        <f t="shared" si="12"/>
        <v>-</v>
      </c>
      <c r="DP6" s="35">
        <f t="shared" si="12"/>
        <v>25.61</v>
      </c>
      <c r="DQ6" s="35">
        <f t="shared" si="12"/>
        <v>26.13</v>
      </c>
      <c r="DR6" s="35">
        <f t="shared" si="12"/>
        <v>26.36</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1.07</v>
      </c>
      <c r="EB6" s="35">
        <f t="shared" si="13"/>
        <v>1.03</v>
      </c>
      <c r="EC6" s="35">
        <f t="shared" si="13"/>
        <v>1.43</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0.13</v>
      </c>
      <c r="EM6" s="35">
        <f t="shared" si="14"/>
        <v>0.1</v>
      </c>
      <c r="EN6" s="35">
        <f t="shared" si="14"/>
        <v>0.09</v>
      </c>
      <c r="EO6" s="34" t="str">
        <f>IF(EO7="","",IF(EO7="-","【-】","【"&amp;SUBSTITUTE(TEXT(EO7,"#,##0.00"),"-","△")&amp;"】"))</f>
        <v>【0.22】</v>
      </c>
    </row>
    <row r="7" spans="1:148" s="36" customFormat="1" x14ac:dyDescent="0.15">
      <c r="A7" s="28"/>
      <c r="B7" s="37">
        <v>2019</v>
      </c>
      <c r="C7" s="37">
        <v>262145</v>
      </c>
      <c r="D7" s="37">
        <v>46</v>
      </c>
      <c r="E7" s="37">
        <v>17</v>
      </c>
      <c r="F7" s="37">
        <v>1</v>
      </c>
      <c r="G7" s="37">
        <v>0</v>
      </c>
      <c r="H7" s="37" t="s">
        <v>96</v>
      </c>
      <c r="I7" s="37" t="s">
        <v>97</v>
      </c>
      <c r="J7" s="37" t="s">
        <v>98</v>
      </c>
      <c r="K7" s="37" t="s">
        <v>99</v>
      </c>
      <c r="L7" s="37" t="s">
        <v>100</v>
      </c>
      <c r="M7" s="37" t="s">
        <v>101</v>
      </c>
      <c r="N7" s="38" t="s">
        <v>102</v>
      </c>
      <c r="O7" s="38">
        <v>77.569999999999993</v>
      </c>
      <c r="P7" s="38">
        <v>93.15</v>
      </c>
      <c r="Q7" s="38">
        <v>98.57</v>
      </c>
      <c r="R7" s="38">
        <v>2530</v>
      </c>
      <c r="S7" s="38">
        <v>78223</v>
      </c>
      <c r="T7" s="38">
        <v>85.13</v>
      </c>
      <c r="U7" s="38">
        <v>918.87</v>
      </c>
      <c r="V7" s="38">
        <v>73041</v>
      </c>
      <c r="W7" s="38">
        <v>15.35</v>
      </c>
      <c r="X7" s="38">
        <v>4758.37</v>
      </c>
      <c r="Y7" s="38" t="s">
        <v>102</v>
      </c>
      <c r="Z7" s="38" t="s">
        <v>102</v>
      </c>
      <c r="AA7" s="38">
        <v>100.45</v>
      </c>
      <c r="AB7" s="38">
        <v>98.67</v>
      </c>
      <c r="AC7" s="38">
        <v>101.25</v>
      </c>
      <c r="AD7" s="38" t="s">
        <v>102</v>
      </c>
      <c r="AE7" s="38" t="s">
        <v>102</v>
      </c>
      <c r="AF7" s="38">
        <v>108.03</v>
      </c>
      <c r="AG7" s="38">
        <v>106.9</v>
      </c>
      <c r="AH7" s="38">
        <v>106.99</v>
      </c>
      <c r="AI7" s="38">
        <v>108.07</v>
      </c>
      <c r="AJ7" s="38" t="s">
        <v>102</v>
      </c>
      <c r="AK7" s="38" t="s">
        <v>102</v>
      </c>
      <c r="AL7" s="38">
        <v>0</v>
      </c>
      <c r="AM7" s="38">
        <v>3.53</v>
      </c>
      <c r="AN7" s="38">
        <v>0</v>
      </c>
      <c r="AO7" s="38" t="s">
        <v>102</v>
      </c>
      <c r="AP7" s="38" t="s">
        <v>102</v>
      </c>
      <c r="AQ7" s="38">
        <v>13.55</v>
      </c>
      <c r="AR7" s="38">
        <v>9.06</v>
      </c>
      <c r="AS7" s="38">
        <v>7.42</v>
      </c>
      <c r="AT7" s="38">
        <v>3.09</v>
      </c>
      <c r="AU7" s="38" t="s">
        <v>102</v>
      </c>
      <c r="AV7" s="38" t="s">
        <v>102</v>
      </c>
      <c r="AW7" s="38">
        <v>31.86</v>
      </c>
      <c r="AX7" s="38">
        <v>31.59</v>
      </c>
      <c r="AY7" s="38">
        <v>39.520000000000003</v>
      </c>
      <c r="AZ7" s="38" t="s">
        <v>102</v>
      </c>
      <c r="BA7" s="38" t="s">
        <v>102</v>
      </c>
      <c r="BB7" s="38">
        <v>78.45</v>
      </c>
      <c r="BC7" s="38">
        <v>76.31</v>
      </c>
      <c r="BD7" s="38">
        <v>68.180000000000007</v>
      </c>
      <c r="BE7" s="38">
        <v>69.540000000000006</v>
      </c>
      <c r="BF7" s="38" t="s">
        <v>102</v>
      </c>
      <c r="BG7" s="38" t="s">
        <v>102</v>
      </c>
      <c r="BH7" s="38">
        <v>440.21</v>
      </c>
      <c r="BI7" s="38">
        <v>378.05</v>
      </c>
      <c r="BJ7" s="38">
        <v>431.79</v>
      </c>
      <c r="BK7" s="38" t="s">
        <v>102</v>
      </c>
      <c r="BL7" s="38" t="s">
        <v>102</v>
      </c>
      <c r="BM7" s="38">
        <v>799.41</v>
      </c>
      <c r="BN7" s="38">
        <v>820.36</v>
      </c>
      <c r="BO7" s="38">
        <v>847.44</v>
      </c>
      <c r="BP7" s="38">
        <v>682.51</v>
      </c>
      <c r="BQ7" s="38" t="s">
        <v>102</v>
      </c>
      <c r="BR7" s="38" t="s">
        <v>102</v>
      </c>
      <c r="BS7" s="38">
        <v>83.43</v>
      </c>
      <c r="BT7" s="38">
        <v>83.47</v>
      </c>
      <c r="BU7" s="38">
        <v>83.23</v>
      </c>
      <c r="BV7" s="38" t="s">
        <v>102</v>
      </c>
      <c r="BW7" s="38" t="s">
        <v>102</v>
      </c>
      <c r="BX7" s="38">
        <v>96.54</v>
      </c>
      <c r="BY7" s="38">
        <v>95.4</v>
      </c>
      <c r="BZ7" s="38">
        <v>94.69</v>
      </c>
      <c r="CA7" s="38">
        <v>100.34</v>
      </c>
      <c r="CB7" s="38" t="s">
        <v>102</v>
      </c>
      <c r="CC7" s="38" t="s">
        <v>102</v>
      </c>
      <c r="CD7" s="38">
        <v>150</v>
      </c>
      <c r="CE7" s="38">
        <v>150</v>
      </c>
      <c r="CF7" s="38">
        <v>150.38999999999999</v>
      </c>
      <c r="CG7" s="38" t="s">
        <v>102</v>
      </c>
      <c r="CH7" s="38" t="s">
        <v>102</v>
      </c>
      <c r="CI7" s="38">
        <v>162.81</v>
      </c>
      <c r="CJ7" s="38">
        <v>163.19999999999999</v>
      </c>
      <c r="CK7" s="38">
        <v>159.78</v>
      </c>
      <c r="CL7" s="38">
        <v>136.15</v>
      </c>
      <c r="CM7" s="38" t="s">
        <v>102</v>
      </c>
      <c r="CN7" s="38" t="s">
        <v>102</v>
      </c>
      <c r="CO7" s="38">
        <v>39.14</v>
      </c>
      <c r="CP7" s="38">
        <v>39.130000000000003</v>
      </c>
      <c r="CQ7" s="38">
        <v>38.409999999999997</v>
      </c>
      <c r="CR7" s="38" t="s">
        <v>102</v>
      </c>
      <c r="CS7" s="38" t="s">
        <v>102</v>
      </c>
      <c r="CT7" s="38">
        <v>64.959999999999994</v>
      </c>
      <c r="CU7" s="38">
        <v>65.040000000000006</v>
      </c>
      <c r="CV7" s="38">
        <v>68.31</v>
      </c>
      <c r="CW7" s="38">
        <v>59.64</v>
      </c>
      <c r="CX7" s="38" t="s">
        <v>102</v>
      </c>
      <c r="CY7" s="38" t="s">
        <v>102</v>
      </c>
      <c r="CZ7" s="38">
        <v>93.99</v>
      </c>
      <c r="DA7" s="38">
        <v>94.13</v>
      </c>
      <c r="DB7" s="38">
        <v>94.24</v>
      </c>
      <c r="DC7" s="38" t="s">
        <v>102</v>
      </c>
      <c r="DD7" s="38" t="s">
        <v>102</v>
      </c>
      <c r="DE7" s="38">
        <v>92.3</v>
      </c>
      <c r="DF7" s="38">
        <v>92.55</v>
      </c>
      <c r="DG7" s="38">
        <v>92.62</v>
      </c>
      <c r="DH7" s="38">
        <v>95.35</v>
      </c>
      <c r="DI7" s="38" t="s">
        <v>102</v>
      </c>
      <c r="DJ7" s="38" t="s">
        <v>102</v>
      </c>
      <c r="DK7" s="38">
        <v>2.96</v>
      </c>
      <c r="DL7" s="38">
        <v>5.88</v>
      </c>
      <c r="DM7" s="38">
        <v>8.76</v>
      </c>
      <c r="DN7" s="38" t="s">
        <v>102</v>
      </c>
      <c r="DO7" s="38" t="s">
        <v>102</v>
      </c>
      <c r="DP7" s="38">
        <v>25.61</v>
      </c>
      <c r="DQ7" s="38">
        <v>26.13</v>
      </c>
      <c r="DR7" s="38">
        <v>26.36</v>
      </c>
      <c r="DS7" s="38">
        <v>38.57</v>
      </c>
      <c r="DT7" s="38" t="s">
        <v>102</v>
      </c>
      <c r="DU7" s="38" t="s">
        <v>102</v>
      </c>
      <c r="DV7" s="38">
        <v>0</v>
      </c>
      <c r="DW7" s="38">
        <v>0</v>
      </c>
      <c r="DX7" s="38">
        <v>0</v>
      </c>
      <c r="DY7" s="38" t="s">
        <v>102</v>
      </c>
      <c r="DZ7" s="38" t="s">
        <v>102</v>
      </c>
      <c r="EA7" s="38">
        <v>1.07</v>
      </c>
      <c r="EB7" s="38">
        <v>1.03</v>
      </c>
      <c r="EC7" s="38">
        <v>1.43</v>
      </c>
      <c r="ED7" s="38">
        <v>5.9</v>
      </c>
      <c r="EE7" s="38" t="s">
        <v>102</v>
      </c>
      <c r="EF7" s="38" t="s">
        <v>102</v>
      </c>
      <c r="EG7" s="38">
        <v>0</v>
      </c>
      <c r="EH7" s="38">
        <v>0</v>
      </c>
      <c r="EI7" s="38">
        <v>0</v>
      </c>
      <c r="EJ7" s="38" t="s">
        <v>102</v>
      </c>
      <c r="EK7" s="38" t="s">
        <v>102</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2021-01-21T06:45:27Z</cp:lastPrinted>
  <dcterms:modified xsi:type="dcterms:W3CDTF">2021-01-21T06:46:59Z</dcterms:modified>
</cp:coreProperties>
</file>