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15" yWindow="-15" windowWidth="10320" windowHeight="922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AA32" i="11" l="1"/>
  <c r="AA7" i="11" l="1"/>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BE36" i="9"/>
  <c r="AM36" i="9"/>
  <c r="C36" i="9"/>
  <c r="AM35" i="9"/>
  <c r="C35" i="9"/>
  <c r="CO34" i="9"/>
  <c r="CO35" i="9" s="1"/>
  <c r="CO36" i="9" s="1"/>
  <c r="BW34" i="9"/>
  <c r="BW35" i="9" s="1"/>
  <c r="BW36" i="9" s="1"/>
  <c r="BW37" i="9" s="1"/>
  <c r="BW38" i="9" s="1"/>
  <c r="BW39" i="9" s="1"/>
  <c r="BW40" i="9" s="1"/>
  <c r="BW41" i="9" s="1"/>
  <c r="BW42" i="9" s="1"/>
  <c r="BW43" i="9" s="1"/>
  <c r="C34" i="9"/>
  <c r="U34" i="9" l="1"/>
  <c r="U35" i="9" s="1"/>
  <c r="U36" i="9" s="1"/>
  <c r="U37"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<sst xmlns="http://schemas.openxmlformats.org/spreadsheetml/2006/main" count="1003" uniqueCount="568">
  <si>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</si>
  <si>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</si>
  <si>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</si>
  <si>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</si>
  <si>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</si>
  <si>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</si>
  <si>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</si>
  <si>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</si>
  <si>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</si>
  <si>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</si>
  <si>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</si>
  <si>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</si>
  <si>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</si>
  <si>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</si>
  <si>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</si>
  <si>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</si>
  <si>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</si>
  <si>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</si>
  <si>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</si>
  <si>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</si>
  <si>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</si>
  <si>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</si>
  <si>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</si>
  <si>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</si>
  <si>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</si>
  <si>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</si>
  <si>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</si>
  <si>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</si>
  <si>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</si>
  <si>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</si>
  <si>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</si>
  <si>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</si>
  <si>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</si>
  <si>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</si>
  <si>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</si>
  <si>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</si>
  <si>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</si>
  <si>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</si>
  <si>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</si>
  <si>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</si>
  <si>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</si>
  <si>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</si>
  <si>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</si>
  <si>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</si>
  <si>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</si>
  <si>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</si>
  <si>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</si>
  <si>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</si>
  <si>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</si>
  <si>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</si>
  <si>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</si>
  <si>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</si>
  <si>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</si>
  <si>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</si>
  <si>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</si>
  <si>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</si>
  <si>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</si>
  <si>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</si>
  <si>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</si>
  <si>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</si>
  <si>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</si>
  <si>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</si>
  <si>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</si>
  <si>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</si>
  <si>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</si>
  <si>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</si>
  <si>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</si>
  <si>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</si>
  <si>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</si>
  <si>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</si>
  <si>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</si>
  <si>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</si>
  <si>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</si>
  <si>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</si>
  <si>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</si>
  <si>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</si>
  <si>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</si>
  <si>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</si>
  <si>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</si>
  <si>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</si>
  <si>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</si>
  <si>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</si>
  <si>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木津川市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</si>
  <si>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</si>
  <si>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</si>
  <si>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</si>
  <si>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</si>
  <si>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</si>
  <si>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</si>
  <si>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</si>
  <si>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</si>
  <si>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</si>
  <si>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</si>
  <si>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</si>
  <si>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</si>
  <si>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</si>
  <si>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</si>
  <si>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</si>
  <si>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</si>
  <si>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</si>
  <si>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</si>
  <si>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</si>
  <si>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</si>
  <si>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</si>
  <si>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</si>
  <si>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</si>
  <si>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</si>
  <si>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</si>
  <si>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</si>
  <si>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</si>
  <si>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</si>
  <si>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</si>
  <si>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</si>
  <si>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</si>
  <si>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</si>
  <si>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</si>
  <si>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</si>
  <si>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</si>
  <si>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</si>
  <si>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</si>
  <si>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</si>
  <si>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</si>
  <si>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</si>
  <si>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</si>
  <si>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</si>
  <si>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</si>
  <si>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</si>
  <si>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</si>
  <si>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</si>
  <si>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</si>
  <si>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</si>
  <si>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</si>
  <si>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</si>
  <si>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</si>
  <si>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</si>
  <si>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</si>
  <si>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</si>
  <si>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</si>
  <si>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</si>
  <si>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</si>
  <si>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</si>
  <si>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</si>
  <si>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</si>
  <si>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</si>
  <si>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</si>
  <si>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</si>
  <si>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</si>
  <si>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</si>
  <si>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</si>
  <si>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</si>
  <si>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</si>
  <si>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</si>
  <si>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</si>
  <si>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</si>
  <si>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</si>
  <si>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</si>
  <si>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</si>
  <si>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</si>
  <si>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</si>
  <si>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</si>
  <si>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</si>
  <si>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</si>
  <si>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</si>
  <si>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</si>
  <si>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</si>
  <si>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</si>
  <si>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</si>
  <si>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</si>
  <si>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</si>
  <si>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</si>
  <si>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</si>
  <si>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</si>
  <si>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</si>
  <si>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</si>
  <si>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</si>
  <si>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</si>
  <si>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</si>
  <si>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</si>
  <si>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</si>
  <si>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</si>
  <si>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</si>
  <si>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</si>
  <si>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</si>
  <si>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</si>
  <si>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</si>
  <si>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</si>
  <si>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</si>
  <si>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</si>
  <si>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</si>
  <si>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</si>
  <si>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</si>
  <si>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</si>
  <si>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</si>
  <si>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</si>
  <si>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京都府木津川市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</si>
  <si>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</si>
  <si>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</si>
  <si>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</si>
  <si>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</si>
  <si>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</si>
  <si>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</si>
  <si>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</si>
  <si>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</si>
  <si>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</si>
  <si>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</si>
  <si>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</si>
  <si>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</si>
  <si>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</si>
  <si>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</si>
  <si>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</si>
  <si>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</si>
  <si>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</si>
  <si>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</si>
  <si>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</si>
  <si>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</si>
  <si>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</si>
  <si>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</si>
  <si>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</si>
  <si>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</si>
  <si>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</si>
  <si>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</si>
  <si>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</si>
  <si>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</si>
  <si>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</si>
  <si>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</si>
  <si>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</si>
  <si>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</si>
  <si>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</si>
  <si>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</si>
  <si>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</si>
  <si>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</si>
  <si>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</si>
  <si>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</si>
  <si>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</si>
  <si>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</si>
  <si>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</si>
  <si>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</si>
  <si>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</si>
  <si>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</si>
  <si>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</si>
  <si>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</si>
  <si>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</si>
  <si>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</si>
  <si>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</si>
  <si>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</si>
  <si>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</si>
  <si>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</si>
  <si>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</si>
  <si>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</si>
  <si>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</si>
  <si>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</si>
  <si>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</si>
  <si>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</si>
  <si>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</si>
  <si>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</si>
  <si>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</si>
  <si>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</si>
  <si>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</si>
  <si>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</si>
  <si>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</si>
  <si>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</si>
  <si>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</si>
  <si>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</si>
  <si>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</si>
  <si>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</si>
  <si>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</si>
  <si>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</si>
  <si>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</si>
  <si>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</si>
  <si>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</si>
  <si>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</si>
  <si>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</si>
  <si>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</si>
  <si>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</si>
  <si>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</si>
  <si>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</si>
  <si>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</si>
  <si>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</si>
  <si>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</si>
  <si>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</si>
  <si>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</si>
  <si>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</si>
  <si>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</si>
  <si>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</si>
  <si>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</si>
  <si>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</si>
  <si>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</si>
  <si>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</si>
  <si>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</si>
  <si>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</si>
  <si>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</si>
  <si>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</si>
  <si>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</si>
  <si>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</si>
  <si>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</si>
  <si>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</si>
  <si>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</si>
  <si>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</si>
  <si>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</si>
  <si>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</si>
  <si>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</si>
  <si>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</si>
  <si>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</si>
  <si>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</si>
  <si>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</si>
  <si>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</si>
  <si>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</si>
  <si>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</si>
  <si>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</si>
  <si>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</si>
  <si>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</si>
  <si>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</si>
  <si>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</si>
  <si>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</si>
  <si>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</si>
  <si>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</si>
  <si>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</si>
  <si>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</si>
  <si>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</si>
  <si>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</si>
  <si>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簡易水道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</si>
  <si>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</si>
  <si>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</si>
  <si>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</si>
  <si>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</si>
  <si>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</si>
  <si>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</si>
  <si>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</si>
  <si>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</si>
  <si>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</si>
  <si>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</si>
  <si>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</si>
  <si>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</si>
  <si>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</si>
  <si>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</si>
  <si>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</si>
  <si>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</si>
  <si>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</si>
  <si>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</si>
  <si>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</si>
  <si>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</si>
  <si>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</si>
  <si>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</si>
  <si>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</si>
  <si>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</si>
  <si>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京都府木津川市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</si>
  <si>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</si>
  <si>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</si>
  <si>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</si>
  <si>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</si>
  <si>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</si>
  <si>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</si>
  <si>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</si>
  <si>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</si>
  <si>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</si>
  <si>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</si>
  <si>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</si>
  <si>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</si>
  <si>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</si>
  <si>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</si>
  <si>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</si>
  <si>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</si>
  <si>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</si>
  <si>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</si>
  <si>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</si>
  <si>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</si>
  <si>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</si>
  <si>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</si>
  <si>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</si>
  <si>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</si>
  <si>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</si>
  <si>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</si>
  <si>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</si>
  <si>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</si>
  <si>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</si>
  <si>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</si>
  <si>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</si>
  <si>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</si>
  <si>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</si>
  <si>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</si>
  <si>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</si>
  <si>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</si>
  <si>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駐車場整備事業特別会計</t>
    <phoneticPr fontId="5"/>
  </si>
  <si>
    <t>水道事業会計</t>
    <phoneticPr fontId="5"/>
  </si>
  <si>
    <t>法適用企業</t>
    <phoneticPr fontId="5"/>
  </si>
  <si>
    <t>簡易水道事業特別会計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</si>
  <si>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</si>
  <si>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</si>
  <si>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</si>
  <si>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</si>
  <si>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</si>
  <si>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</si>
  <si>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</si>
  <si>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</si>
  <si>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</si>
  <si>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</si>
  <si>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</si>
  <si>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</si>
  <si>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</si>
  <si>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</si>
  <si>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</si>
  <si>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</si>
  <si>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</si>
  <si>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</si>
  <si>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</si>
  <si>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</si>
  <si>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</si>
  <si>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</si>
  <si>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</si>
  <si>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</si>
  <si>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</si>
  <si>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</si>
  <si>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</si>
  <si>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</si>
  <si>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</si>
  <si>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</si>
  <si>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</si>
  <si>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</si>
  <si>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</si>
  <si>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</si>
  <si>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</si>
  <si>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</si>
  <si>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</si>
  <si>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</si>
  <si>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</si>
  <si>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</si>
  <si>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</si>
  <si>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</si>
  <si>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</si>
  <si>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</si>
  <si>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</si>
  <si>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</si>
  <si>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</si>
  <si>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</si>
  <si>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</si>
  <si>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</si>
  <si>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</si>
  <si>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</si>
  <si>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</si>
  <si>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</si>
  <si>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</si>
  <si>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</si>
  <si>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</si>
  <si>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</si>
  <si>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</si>
  <si>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</si>
  <si>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</si>
  <si>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</si>
  <si>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</si>
  <si>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</si>
  <si>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</si>
  <si>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</si>
  <si>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</si>
  <si>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</si>
  <si>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</si>
  <si>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</si>
  <si>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</si>
  <si>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</si>
  <si>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</si>
  <si>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</si>
  <si>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</si>
  <si>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</si>
  <si>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</si>
  <si>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</si>
  <si>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</si>
  <si>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</si>
  <si>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</si>
  <si>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</si>
  <si>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</si>
  <si>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</si>
  <si>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</si>
  <si>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</si>
  <si>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</si>
  <si>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</si>
  <si>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</si>
  <si>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</si>
  <si>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</si>
  <si>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</si>
  <si>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</si>
  <si>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</si>
  <si>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</si>
  <si>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</si>
  <si>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</si>
  <si>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</si>
  <si>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</si>
  <si>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</si>
  <si>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</si>
  <si>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</si>
  <si>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</si>
  <si>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</si>
  <si>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</si>
  <si>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</si>
  <si>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</si>
  <si>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</si>
  <si>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</si>
  <si>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</si>
  <si>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</si>
  <si>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</si>
  <si>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</si>
  <si>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</si>
  <si>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</si>
  <si>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</si>
  <si>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</si>
  <si>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</si>
  <si>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</si>
  <si>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</si>
  <si>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</si>
  <si>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</si>
  <si>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</si>
  <si>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</si>
  <si>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</si>
  <si>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</si>
  <si>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</si>
  <si>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</si>
  <si>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</si>
  <si>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</si>
  <si>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</si>
  <si>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</si>
  <si>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</si>
  <si>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</si>
  <si>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</si>
  <si>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</si>
  <si>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</si>
  <si>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</si>
  <si>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</si>
  <si>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</si>
  <si>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</si>
  <si>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4.04</t>
  </si>
  <si>
    <t>水道事業会計</t>
  </si>
  <si>
    <t>一般会計</t>
  </si>
  <si>
    <t>介護保険特別会計</t>
  </si>
  <si>
    <t>国民健康保険特別会計</t>
  </si>
  <si>
    <t>後期高齢者医療特別会計</t>
  </si>
  <si>
    <t>公共下水道事業特別会計</t>
  </si>
  <si>
    <t>簡易水道事業特別会計</t>
  </si>
  <si>
    <t>駐車場整備事業特別会計</t>
  </si>
  <si>
    <t>その他会計（赤字）</t>
  </si>
  <si>
    <t>その他会計（黒字）</t>
  </si>
  <si>
    <t>-</t>
    <phoneticPr fontId="2"/>
  </si>
  <si>
    <t>国民健康保険山城病院組合（病院事業会計）</t>
    <rPh sb="0" eb="2">
      <t>コクミン</t>
    </rPh>
    <rPh sb="2" eb="4">
      <t>ケンコウ</t>
    </rPh>
    <rPh sb="4" eb="6">
      <t>ホケン</t>
    </rPh>
    <rPh sb="6" eb="8">
      <t>ヤマシロ</t>
    </rPh>
    <rPh sb="8" eb="10">
      <t>ビョウイン</t>
    </rPh>
    <rPh sb="10" eb="12">
      <t>クミアイ</t>
    </rPh>
    <rPh sb="13" eb="15">
      <t>ビョウイン</t>
    </rPh>
    <rPh sb="15" eb="17">
      <t>ジギョウ</t>
    </rPh>
    <rPh sb="17" eb="19">
      <t>カイケイ</t>
    </rPh>
    <phoneticPr fontId="5"/>
  </si>
  <si>
    <t>国民健康保険山城病院組合（介護老人保健施設事業会計）</t>
    <rPh sb="13" eb="15">
      <t>カイゴ</t>
    </rPh>
    <rPh sb="15" eb="17">
      <t>ロウジン</t>
    </rPh>
    <rPh sb="17" eb="19">
      <t>ホケン</t>
    </rPh>
    <rPh sb="19" eb="21">
      <t>シセツ</t>
    </rPh>
    <rPh sb="21" eb="23">
      <t>ジギョウ</t>
    </rPh>
    <rPh sb="23" eb="25">
      <t>カイケイ</t>
    </rPh>
    <phoneticPr fontId="5"/>
  </si>
  <si>
    <t>相楽郡西部塵埃処理組合</t>
    <rPh sb="0" eb="2">
      <t>ソウラク</t>
    </rPh>
    <rPh sb="2" eb="3">
      <t>グン</t>
    </rPh>
    <rPh sb="3" eb="5">
      <t>セイブ</t>
    </rPh>
    <rPh sb="5" eb="6">
      <t>チリ</t>
    </rPh>
    <rPh sb="6" eb="7">
      <t>ホコリ</t>
    </rPh>
    <rPh sb="7" eb="9">
      <t>ショリ</t>
    </rPh>
    <rPh sb="9" eb="11">
      <t>クミアイ</t>
    </rPh>
    <phoneticPr fontId="5"/>
  </si>
  <si>
    <t>京都府市町村職員退職手当組合</t>
    <rPh sb="0" eb="3">
      <t>キョウトフ</t>
    </rPh>
    <rPh sb="3" eb="6">
      <t>シチョウソン</t>
    </rPh>
    <rPh sb="6" eb="8">
      <t>ショクイン</t>
    </rPh>
    <rPh sb="8" eb="10">
      <t>タイショク</t>
    </rPh>
    <rPh sb="10" eb="12">
      <t>テアテ</t>
    </rPh>
    <rPh sb="12" eb="14">
      <t>クミアイ</t>
    </rPh>
    <phoneticPr fontId="5"/>
  </si>
  <si>
    <t>京都府市町村議会議員公務災害補償等組合</t>
    <rPh sb="0" eb="3">
      <t>キョウトフ</t>
    </rPh>
    <rPh sb="3" eb="6">
      <t>シチョウソン</t>
    </rPh>
    <rPh sb="6" eb="8">
      <t>ギカイ</t>
    </rPh>
    <rPh sb="8" eb="10">
      <t>ギイン</t>
    </rPh>
    <rPh sb="10" eb="12">
      <t>コウム</t>
    </rPh>
    <rPh sb="12" eb="14">
      <t>サイガイ</t>
    </rPh>
    <rPh sb="14" eb="16">
      <t>ホショウ</t>
    </rPh>
    <rPh sb="16" eb="17">
      <t>トウ</t>
    </rPh>
    <rPh sb="17" eb="19">
      <t>クミアイ</t>
    </rPh>
    <phoneticPr fontId="5"/>
  </si>
  <si>
    <t>相楽中部消防組合</t>
    <rPh sb="0" eb="2">
      <t>ソウラク</t>
    </rPh>
    <rPh sb="2" eb="4">
      <t>チュウブ</t>
    </rPh>
    <rPh sb="4" eb="6">
      <t>ショウボウ</t>
    </rPh>
    <rPh sb="6" eb="8">
      <t>クミアイ</t>
    </rPh>
    <phoneticPr fontId="5"/>
  </si>
  <si>
    <t>相楽郡広域事務組合（一般会計）</t>
    <rPh sb="0" eb="2">
      <t>ソウラク</t>
    </rPh>
    <rPh sb="2" eb="3">
      <t>グン</t>
    </rPh>
    <rPh sb="3" eb="5">
      <t>コウイキ</t>
    </rPh>
    <rPh sb="5" eb="7">
      <t>ジム</t>
    </rPh>
    <rPh sb="7" eb="9">
      <t>クミアイ</t>
    </rPh>
    <rPh sb="10" eb="12">
      <t>イッパン</t>
    </rPh>
    <rPh sb="12" eb="14">
      <t>カイケイ</t>
    </rPh>
    <phoneticPr fontId="5"/>
  </si>
  <si>
    <t>相楽郡広域事務組合（相楽地区ふるさと市町村圏振興事業特別会計）</t>
    <rPh sb="10" eb="12">
      <t>ソウラク</t>
    </rPh>
    <rPh sb="12" eb="14">
      <t>チク</t>
    </rPh>
    <rPh sb="18" eb="21">
      <t>シチョウソン</t>
    </rPh>
    <rPh sb="21" eb="22">
      <t>ケン</t>
    </rPh>
    <rPh sb="22" eb="24">
      <t>シンコウ</t>
    </rPh>
    <rPh sb="24" eb="26">
      <t>ジギョウ</t>
    </rPh>
    <rPh sb="26" eb="28">
      <t>トクベツ</t>
    </rPh>
    <rPh sb="28" eb="30">
      <t>カイケイ</t>
    </rPh>
    <phoneticPr fontId="5"/>
  </si>
  <si>
    <t>京都府自治会館管理組合</t>
    <rPh sb="0" eb="3">
      <t>キョウトフ</t>
    </rPh>
    <rPh sb="3" eb="5">
      <t>ジチ</t>
    </rPh>
    <rPh sb="5" eb="7">
      <t>カイカン</t>
    </rPh>
    <rPh sb="7" eb="9">
      <t>カンリ</t>
    </rPh>
    <rPh sb="9" eb="11">
      <t>クミアイ</t>
    </rPh>
    <phoneticPr fontId="5"/>
  </si>
  <si>
    <t>京都府住宅新築資金等貸付事業管理組合（一般会計）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イッパン</t>
    </rPh>
    <rPh sb="21" eb="23">
      <t>カイケイ</t>
    </rPh>
    <phoneticPr fontId="5"/>
  </si>
  <si>
    <t>京都府住宅新築資金等貸付事業管理組合（特別会計）</t>
    <rPh sb="19" eb="21">
      <t>トクベツ</t>
    </rPh>
    <rPh sb="21" eb="23">
      <t>カイケイ</t>
    </rPh>
    <phoneticPr fontId="5"/>
  </si>
  <si>
    <t>京都府後期高齢者医療広域連合（一般会計）</t>
    <rPh sb="0" eb="2">
      <t>キョウト</t>
    </rPh>
    <rPh sb="2" eb="3">
      <t>フ</t>
    </rPh>
    <rPh sb="3" eb="5">
      <t>コウキ</t>
    </rPh>
    <rPh sb="5" eb="8">
      <t>コウレイシャ</t>
    </rPh>
    <rPh sb="8" eb="10">
      <t>イリョウ</t>
    </rPh>
    <rPh sb="10" eb="12">
      <t>コウイキ</t>
    </rPh>
    <rPh sb="12" eb="14">
      <t>レンゴウ</t>
    </rPh>
    <rPh sb="15" eb="17">
      <t>イッパン</t>
    </rPh>
    <rPh sb="17" eb="19">
      <t>カイケイ</t>
    </rPh>
    <phoneticPr fontId="5"/>
  </si>
  <si>
    <t>京都府後期高齢者医療広域連合（後期高齢者医療特別会計）</t>
    <rPh sb="15" eb="17">
      <t>コウキ</t>
    </rPh>
    <rPh sb="17" eb="20">
      <t>コウレイシャ</t>
    </rPh>
    <rPh sb="20" eb="22">
      <t>イリョウ</t>
    </rPh>
    <rPh sb="22" eb="24">
      <t>トクベツ</t>
    </rPh>
    <rPh sb="24" eb="26">
      <t>カイケイ</t>
    </rPh>
    <phoneticPr fontId="5"/>
  </si>
  <si>
    <t>京都地方税機構</t>
    <rPh sb="0" eb="2">
      <t>キョウト</t>
    </rPh>
    <rPh sb="2" eb="5">
      <t>チホウゼイ</t>
    </rPh>
    <rPh sb="5" eb="7">
      <t>キコウ</t>
    </rPh>
    <phoneticPr fontId="5"/>
  </si>
  <si>
    <t>-</t>
    <phoneticPr fontId="2"/>
  </si>
  <si>
    <t>-</t>
    <phoneticPr fontId="2"/>
  </si>
  <si>
    <t>-</t>
    <phoneticPr fontId="2"/>
  </si>
  <si>
    <t>-</t>
    <phoneticPr fontId="2"/>
  </si>
  <si>
    <t>-</t>
    <phoneticPr fontId="2"/>
  </si>
  <si>
    <t>木津川市緑と文化・スポーツ振興事業団</t>
    <phoneticPr fontId="2"/>
  </si>
  <si>
    <t>-</t>
    <phoneticPr fontId="2"/>
  </si>
  <si>
    <t>-</t>
    <phoneticPr fontId="2"/>
  </si>
  <si>
    <t>木津川市公園都市緑化協会</t>
    <phoneticPr fontId="2"/>
  </si>
  <si>
    <t>学研都市京都土地開発公社</t>
    <rPh sb="0" eb="4">
      <t>ガッケントシ</t>
    </rPh>
    <rPh sb="4" eb="6">
      <t>キョウト</t>
    </rPh>
    <rPh sb="6" eb="8">
      <t>トチ</t>
    </rPh>
    <rPh sb="8" eb="10">
      <t>カイハツ</t>
    </rPh>
    <rPh sb="10" eb="12">
      <t>コウシャ</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</si>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</sst>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48271</c:v>
                </c:pt>
                <c:pt idx="1">
                  <c:v>34525</c:v>
                </c:pt>
                <c:pt idx="2">
                  <c:v>64771</c:v>
                </c:pt>
                <c:pt idx="3">
                  <c:v>63242</c:v>
                </c:pt>
                <c:pt idx="4">
                  <c:v>27479</c:v>
                </c:pt>
              </c:numCache>
            </c:numRef>
          </c:val>
          <c:smooth val="0"/>
        </c:ser>
        <c:dLbls>
          <c:showLegendKey val="0"/>
          <c:showVal val="0"/>
          <c:showCatName val="0"/>
          <c:showSerName val="0"/>
          <c:showPercent val="0"/>
          <c:showBubbleSize val="0"/>
        </c:dLbls>
        <c:marker val="1"/>
        <c:smooth val="0"/>
        <c:axId val="114106752"/>
        <c:axId val="114108672"/>
      </c:lineChart>
      <c:catAx>
        <c:axId val="1141067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108672"/>
        <c:crosses val="autoZero"/>
        <c:auto val="1"/>
        <c:lblAlgn val="ctr"/>
        <c:lblOffset val="100"/>
        <c:tickLblSkip val="1"/>
        <c:tickMarkSkip val="1"/>
        <c:noMultiLvlLbl val="0"/>
      </c:catAx>
      <c:valAx>
        <c:axId val="11410867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1067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2.5499999999999998</c:v>
                </c:pt>
                <c:pt idx="1">
                  <c:v>2.62</c:v>
                </c:pt>
                <c:pt idx="2">
                  <c:v>2.93</c:v>
                </c:pt>
                <c:pt idx="3">
                  <c:v>2.5</c:v>
                </c:pt>
                <c:pt idx="4">
                  <c:v>1.9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23.99</c:v>
                </c:pt>
                <c:pt idx="1">
                  <c:v>25.36</c:v>
                </c:pt>
                <c:pt idx="2">
                  <c:v>27.29</c:v>
                </c:pt>
                <c:pt idx="3">
                  <c:v>29.87</c:v>
                </c:pt>
                <c:pt idx="4">
                  <c:v>26.13</c:v>
                </c:pt>
              </c:numCache>
            </c:numRef>
          </c:val>
        </c:ser>
        <c:dLbls>
          <c:showLegendKey val="0"/>
          <c:showVal val="0"/>
          <c:showCatName val="0"/>
          <c:showSerName val="0"/>
          <c:showPercent val="0"/>
          <c:showBubbleSize val="0"/>
        </c:dLbls>
        <c:gapWidth val="250"/>
        <c:overlap val="100"/>
        <c:axId val="30744576"/>
        <c:axId val="307464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1.6</c:v>
                </c:pt>
                <c:pt idx="1">
                  <c:v>1.85</c:v>
                </c:pt>
                <c:pt idx="2">
                  <c:v>2.93</c:v>
                </c:pt>
                <c:pt idx="3">
                  <c:v>2.5499999999999998</c:v>
                </c:pt>
                <c:pt idx="4">
                  <c:v>-4.04</c:v>
                </c:pt>
              </c:numCache>
            </c:numRef>
          </c:val>
          <c:smooth val="0"/>
        </c:ser>
        <c:dLbls>
          <c:showLegendKey val="0"/>
          <c:showVal val="0"/>
          <c:showCatName val="0"/>
          <c:showSerName val="0"/>
          <c:showPercent val="0"/>
          <c:showBubbleSize val="0"/>
        </c:dLbls>
        <c:marker val="1"/>
        <c:smooth val="0"/>
        <c:axId val="30744576"/>
        <c:axId val="30746496"/>
      </c:lineChart>
      <c:catAx>
        <c:axId val="30744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0746496"/>
        <c:crosses val="autoZero"/>
        <c:auto val="1"/>
        <c:lblAlgn val="ctr"/>
        <c:lblOffset val="100"/>
        <c:tickLblSkip val="1"/>
        <c:tickMarkSkip val="1"/>
        <c:noMultiLvlLbl val="0"/>
      </c:catAx>
      <c:valAx>
        <c:axId val="307464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744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駐車場整備事業特別会計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#N/A</c:v>
                </c:pt>
                <c:pt idx="7">
                  <c:v>0</c:v>
                </c:pt>
                <c:pt idx="8">
                  <c:v>#N/A</c:v>
                </c:pt>
                <c:pt idx="9">
                  <c:v>0</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0.02</c:v>
                </c:pt>
                <c:pt idx="4">
                  <c:v>#N/A</c:v>
                </c:pt>
                <c:pt idx="5">
                  <c:v>0.02</c:v>
                </c:pt>
                <c:pt idx="6">
                  <c:v>#N/A</c:v>
                </c:pt>
                <c:pt idx="7">
                  <c:v>0.02</c:v>
                </c:pt>
                <c:pt idx="8">
                  <c:v>#N/A</c:v>
                </c:pt>
                <c:pt idx="9">
                  <c:v>0.01</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c:v>
                </c:pt>
                <c:pt idx="2">
                  <c:v>#N/A</c:v>
                </c:pt>
                <c:pt idx="3">
                  <c:v>0.12</c:v>
                </c:pt>
                <c:pt idx="4">
                  <c:v>#N/A</c:v>
                </c:pt>
                <c:pt idx="5">
                  <c:v>0.13</c:v>
                </c:pt>
                <c:pt idx="6">
                  <c:v>#N/A</c:v>
                </c:pt>
                <c:pt idx="7">
                  <c:v>0.09</c:v>
                </c:pt>
                <c:pt idx="8">
                  <c:v>#N/A</c:v>
                </c:pt>
                <c:pt idx="9">
                  <c:v>0.05</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0.02</c:v>
                </c:pt>
                <c:pt idx="2">
                  <c:v>#N/A</c:v>
                </c:pt>
                <c:pt idx="3">
                  <c:v>0.01</c:v>
                </c:pt>
                <c:pt idx="4">
                  <c:v>#N/A</c:v>
                </c:pt>
                <c:pt idx="5">
                  <c:v>0.03</c:v>
                </c:pt>
                <c:pt idx="6">
                  <c:v>#N/A</c:v>
                </c:pt>
                <c:pt idx="7">
                  <c:v>0.03</c:v>
                </c:pt>
                <c:pt idx="8">
                  <c:v>#N/A</c:v>
                </c:pt>
                <c:pt idx="9">
                  <c:v>0.05</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1.25</c:v>
                </c:pt>
                <c:pt idx="2">
                  <c:v>#N/A</c:v>
                </c:pt>
                <c:pt idx="3">
                  <c:v>1.26</c:v>
                </c:pt>
                <c:pt idx="4">
                  <c:v>#N/A</c:v>
                </c:pt>
                <c:pt idx="5">
                  <c:v>0.56999999999999995</c:v>
                </c:pt>
                <c:pt idx="6">
                  <c:v>#N/A</c:v>
                </c:pt>
                <c:pt idx="7">
                  <c:v>0.36</c:v>
                </c:pt>
                <c:pt idx="8">
                  <c:v>#N/A</c:v>
                </c:pt>
                <c:pt idx="9">
                  <c:v>0.14000000000000001</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0.43</c:v>
                </c:pt>
                <c:pt idx="2">
                  <c:v>#N/A</c:v>
                </c:pt>
                <c:pt idx="3">
                  <c:v>0.32</c:v>
                </c:pt>
                <c:pt idx="4">
                  <c:v>#N/A</c:v>
                </c:pt>
                <c:pt idx="5">
                  <c:v>0.2</c:v>
                </c:pt>
                <c:pt idx="6">
                  <c:v>#N/A</c:v>
                </c:pt>
                <c:pt idx="7">
                  <c:v>0.7</c:v>
                </c:pt>
                <c:pt idx="8">
                  <c:v>#N/A</c:v>
                </c:pt>
                <c:pt idx="9">
                  <c:v>0.85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2.54</c:v>
                </c:pt>
                <c:pt idx="2">
                  <c:v>#N/A</c:v>
                </c:pt>
                <c:pt idx="3">
                  <c:v>2.61</c:v>
                </c:pt>
                <c:pt idx="4">
                  <c:v>#N/A</c:v>
                </c:pt>
                <c:pt idx="5">
                  <c:v>2.92</c:v>
                </c:pt>
                <c:pt idx="6">
                  <c:v>#N/A</c:v>
                </c:pt>
                <c:pt idx="7">
                  <c:v>2.4900000000000002</c:v>
                </c:pt>
                <c:pt idx="8">
                  <c:v>#N/A</c:v>
                </c:pt>
                <c:pt idx="9">
                  <c:v>1.89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8.0299999999999994</c:v>
                </c:pt>
                <c:pt idx="2">
                  <c:v>#N/A</c:v>
                </c:pt>
                <c:pt idx="3">
                  <c:v>8.64</c:v>
                </c:pt>
                <c:pt idx="4">
                  <c:v>#N/A</c:v>
                </c:pt>
                <c:pt idx="5">
                  <c:v>9.2899999999999991</c:v>
                </c:pt>
                <c:pt idx="6">
                  <c:v>#N/A</c:v>
                </c:pt>
                <c:pt idx="7">
                  <c:v>10.79</c:v>
                </c:pt>
                <c:pt idx="8">
                  <c:v>#N/A</c:v>
                </c:pt>
                <c:pt idx="9">
                  <c:v>12.43</c:v>
                </c:pt>
              </c:numCache>
            </c:numRef>
          </c:val>
        </c:ser>
        <c:dLbls>
          <c:showLegendKey val="0"/>
          <c:showVal val="0"/>
          <c:showCatName val="0"/>
          <c:showSerName val="0"/>
          <c:showPercent val="0"/>
          <c:showBubbleSize val="0"/>
        </c:dLbls>
        <c:gapWidth val="150"/>
        <c:overlap val="100"/>
        <c:axId val="31164672"/>
        <c:axId val="31170560"/>
      </c:barChart>
      <c:catAx>
        <c:axId val="31164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1170560"/>
        <c:crosses val="autoZero"/>
        <c:auto val="1"/>
        <c:lblAlgn val="ctr"/>
        <c:lblOffset val="100"/>
        <c:tickLblSkip val="1"/>
        <c:tickMarkSkip val="1"/>
        <c:noMultiLvlLbl val="0"/>
      </c:catAx>
      <c:valAx>
        <c:axId val="311705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1646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2706</c:v>
                </c:pt>
                <c:pt idx="5">
                  <c:v>2583</c:v>
                </c:pt>
                <c:pt idx="8">
                  <c:v>5177</c:v>
                </c:pt>
                <c:pt idx="11">
                  <c:v>3703</c:v>
                </c:pt>
                <c:pt idx="14">
                  <c:v>2728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449</c:v>
                </c:pt>
                <c:pt idx="3">
                  <c:v>471</c:v>
                </c:pt>
                <c:pt idx="6">
                  <c:v>2809</c:v>
                </c:pt>
                <c:pt idx="9">
                  <c:v>1462</c:v>
                </c:pt>
                <c:pt idx="12">
                  <c:v>175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479</c:v>
                </c:pt>
                <c:pt idx="3">
                  <c:v>468</c:v>
                </c:pt>
                <c:pt idx="6">
                  <c:v>475</c:v>
                </c:pt>
                <c:pt idx="9">
                  <c:v>532</c:v>
                </c:pt>
                <c:pt idx="12">
                  <c:v>529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665</c:v>
                </c:pt>
                <c:pt idx="3">
                  <c:v>670</c:v>
                </c:pt>
                <c:pt idx="6">
                  <c:v>688</c:v>
                </c:pt>
                <c:pt idx="9">
                  <c:v>628</c:v>
                </c:pt>
                <c:pt idx="12">
                  <c:v>741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2719</c:v>
                </c:pt>
                <c:pt idx="3">
                  <c:v>2780</c:v>
                </c:pt>
                <c:pt idx="6">
                  <c:v>2846</c:v>
                </c:pt>
                <c:pt idx="9">
                  <c:v>2817</c:v>
                </c:pt>
                <c:pt idx="12">
                  <c:v>2902</c:v>
                </c:pt>
              </c:numCache>
            </c:numRef>
          </c:val>
        </c:ser>
        <c:dLbls>
          <c:showLegendKey val="0"/>
          <c:showVal val="0"/>
          <c:showCatName val="0"/>
          <c:showSerName val="0"/>
          <c:showPercent val="0"/>
          <c:showBubbleSize val="0"/>
        </c:dLbls>
        <c:gapWidth val="100"/>
        <c:overlap val="100"/>
        <c:axId val="31127040"/>
        <c:axId val="311289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1606</c:v>
                </c:pt>
                <c:pt idx="2">
                  <c:v>#N/A</c:v>
                </c:pt>
                <c:pt idx="3">
                  <c:v>#N/A</c:v>
                </c:pt>
                <c:pt idx="4">
                  <c:v>1806</c:v>
                </c:pt>
                <c:pt idx="5">
                  <c:v>#N/A</c:v>
                </c:pt>
                <c:pt idx="6">
                  <c:v>#N/A</c:v>
                </c:pt>
                <c:pt idx="7">
                  <c:v>1641</c:v>
                </c:pt>
                <c:pt idx="8">
                  <c:v>#N/A</c:v>
                </c:pt>
                <c:pt idx="9">
                  <c:v>#N/A</c:v>
                </c:pt>
                <c:pt idx="10">
                  <c:v>1736</c:v>
                </c:pt>
                <c:pt idx="11">
                  <c:v>#N/A</c:v>
                </c:pt>
                <c:pt idx="12">
                  <c:v>#N/A</c:v>
                </c:pt>
                <c:pt idx="13">
                  <c:v>1619</c:v>
                </c:pt>
                <c:pt idx="14">
                  <c:v>#N/A</c:v>
                </c:pt>
              </c:numCache>
            </c:numRef>
          </c:val>
          <c:smooth val="0"/>
        </c:ser>
        <c:dLbls>
          <c:showLegendKey val="0"/>
          <c:showVal val="0"/>
          <c:showCatName val="0"/>
          <c:showSerName val="0"/>
          <c:showPercent val="0"/>
          <c:showBubbleSize val="0"/>
        </c:dLbls>
        <c:marker val="1"/>
        <c:smooth val="0"/>
        <c:axId val="31127040"/>
        <c:axId val="31128960"/>
      </c:lineChart>
      <c:catAx>
        <c:axId val="31127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1128960"/>
        <c:crosses val="autoZero"/>
        <c:auto val="1"/>
        <c:lblAlgn val="ctr"/>
        <c:lblOffset val="100"/>
        <c:tickLblSkip val="1"/>
        <c:tickMarkSkip val="1"/>
        <c:noMultiLvlLbl val="0"/>
      </c:catAx>
      <c:valAx>
        <c:axId val="31128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127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25481</c:v>
                </c:pt>
                <c:pt idx="5">
                  <c:v>25347</c:v>
                </c:pt>
                <c:pt idx="8">
                  <c:v>26164</c:v>
                </c:pt>
                <c:pt idx="11">
                  <c:v>27499</c:v>
                </c:pt>
                <c:pt idx="14">
                  <c:v>27171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4143</c:v>
                </c:pt>
                <c:pt idx="5">
                  <c:v>4925</c:v>
                </c:pt>
                <c:pt idx="8">
                  <c:v>4101</c:v>
                </c:pt>
                <c:pt idx="11">
                  <c:v>3981</c:v>
                </c:pt>
                <c:pt idx="14">
                  <c:v>4769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10344</c:v>
                </c:pt>
                <c:pt idx="5">
                  <c:v>10751</c:v>
                </c:pt>
                <c:pt idx="8">
                  <c:v>11313</c:v>
                </c:pt>
                <c:pt idx="11">
                  <c:v>12424</c:v>
                </c:pt>
                <c:pt idx="14">
                  <c:v>12068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3444</c:v>
                </c:pt>
                <c:pt idx="3">
                  <c:v>3535</c:v>
                </c:pt>
                <c:pt idx="6">
                  <c:v>3694</c:v>
                </c:pt>
                <c:pt idx="9">
                  <c:v>3669</c:v>
                </c:pt>
                <c:pt idx="12">
                  <c:v>3434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5510</c:v>
                </c:pt>
                <c:pt idx="3">
                  <c:v>5416</c:v>
                </c:pt>
                <c:pt idx="6">
                  <c:v>5347</c:v>
                </c:pt>
                <c:pt idx="9">
                  <c:v>5340</c:v>
                </c:pt>
                <c:pt idx="12">
                  <c:v>5026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10114</c:v>
                </c:pt>
                <c:pt idx="3">
                  <c:v>9946</c:v>
                </c:pt>
                <c:pt idx="6">
                  <c:v>9648</c:v>
                </c:pt>
                <c:pt idx="9">
                  <c:v>9190</c:v>
                </c:pt>
                <c:pt idx="12">
                  <c:v>9109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5428</c:v>
                </c:pt>
                <c:pt idx="3">
                  <c:v>5004</c:v>
                </c:pt>
                <c:pt idx="6">
                  <c:v>3210</c:v>
                </c:pt>
                <c:pt idx="9">
                  <c:v>6011</c:v>
                </c:pt>
                <c:pt idx="12">
                  <c:v>5712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28635</c:v>
                </c:pt>
                <c:pt idx="3">
                  <c:v>28030</c:v>
                </c:pt>
                <c:pt idx="6">
                  <c:v>29285</c:v>
                </c:pt>
                <c:pt idx="9">
                  <c:v>30345</c:v>
                </c:pt>
                <c:pt idx="12">
                  <c:v>29648</c:v>
                </c:pt>
              </c:numCache>
            </c:numRef>
          </c:val>
        </c:ser>
        <c:dLbls>
          <c:showLegendKey val="0"/>
          <c:showVal val="0"/>
          <c:showCatName val="0"/>
          <c:showSerName val="0"/>
          <c:showPercent val="0"/>
          <c:showBubbleSize val="0"/>
        </c:dLbls>
        <c:gapWidth val="100"/>
        <c:overlap val="100"/>
        <c:axId val="30618752"/>
        <c:axId val="306206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13163</c:v>
                </c:pt>
                <c:pt idx="2">
                  <c:v>#N/A</c:v>
                </c:pt>
                <c:pt idx="3">
                  <c:v>#N/A</c:v>
                </c:pt>
                <c:pt idx="4">
                  <c:v>10908</c:v>
                </c:pt>
                <c:pt idx="5">
                  <c:v>#N/A</c:v>
                </c:pt>
                <c:pt idx="6">
                  <c:v>#N/A</c:v>
                </c:pt>
                <c:pt idx="7">
                  <c:v>9606</c:v>
                </c:pt>
                <c:pt idx="8">
                  <c:v>#N/A</c:v>
                </c:pt>
                <c:pt idx="9">
                  <c:v>#N/A</c:v>
                </c:pt>
                <c:pt idx="10">
                  <c:v>10651</c:v>
                </c:pt>
                <c:pt idx="11">
                  <c:v>#N/A</c:v>
                </c:pt>
                <c:pt idx="12">
                  <c:v>#N/A</c:v>
                </c:pt>
                <c:pt idx="13">
                  <c:v>8921</c:v>
                </c:pt>
                <c:pt idx="14">
                  <c:v>#N/A</c:v>
                </c:pt>
              </c:numCache>
            </c:numRef>
          </c:val>
          <c:smooth val="0"/>
        </c:ser>
        <c:dLbls>
          <c:showLegendKey val="0"/>
          <c:showVal val="0"/>
          <c:showCatName val="0"/>
          <c:showSerName val="0"/>
          <c:showPercent val="0"/>
          <c:showBubbleSize val="0"/>
        </c:dLbls>
        <c:marker val="1"/>
        <c:smooth val="0"/>
        <c:axId val="30618752"/>
        <c:axId val="30620672"/>
      </c:lineChart>
      <c:catAx>
        <c:axId val="30618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0620672"/>
        <c:crosses val="autoZero"/>
        <c:auto val="1"/>
        <c:lblAlgn val="ctr"/>
        <c:lblOffset val="100"/>
        <c:tickLblSkip val="1"/>
        <c:tickMarkSkip val="1"/>
        <c:noMultiLvlLbl val="0"/>
      </c:catAx>
      <c:valAx>
        <c:axId val="306206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618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京都府木津川市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73,095
72,625
85.13
25,960,353
25,303,984
308,839
16,291,735
29,648,483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64.0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の普通交付税について、本市の人口増に伴う納税義務者数等の増加及び木津中央地区使用収益開始による宅地の増加等により基準財政収入額による増加が大きく、財政力指数（単年度）は前年度を上回り、類似団体内平均値との差が</a:t>
          </a:r>
          <a:r>
            <a:rPr kumimoji="1" lang="en-US" altLang="ja-JP" sz="1300">
              <a:latin typeface="ＭＳ Ｐゴシック"/>
            </a:rPr>
            <a:t>0.01</a:t>
          </a:r>
          <a:r>
            <a:rPr kumimoji="1" lang="ja-JP" altLang="en-US" sz="1300">
              <a:latin typeface="ＭＳ Ｐゴシック"/>
            </a:rPr>
            <a:t>ポイント広がった。</a:t>
          </a:r>
          <a:endParaRPr kumimoji="1" lang="en-US" altLang="ja-JP" sz="1300">
            <a:latin typeface="ＭＳ Ｐゴシック"/>
          </a:endParaRPr>
        </a:p>
        <a:p>
          <a:r>
            <a:rPr kumimoji="1" lang="ja-JP" altLang="en-US" sz="1300" baseline="0">
              <a:latin typeface="ＭＳ Ｐゴシック"/>
            </a:rPr>
            <a:t>　また、平成</a:t>
          </a:r>
          <a:r>
            <a:rPr kumimoji="1" lang="en-US" altLang="ja-JP" sz="1300" baseline="0">
              <a:latin typeface="ＭＳ Ｐゴシック"/>
            </a:rPr>
            <a:t>26</a:t>
          </a:r>
          <a:r>
            <a:rPr kumimoji="1" lang="ja-JP" altLang="en-US" sz="1300" baseline="0">
              <a:latin typeface="ＭＳ Ｐゴシック"/>
            </a:rPr>
            <a:t>年度数値は、</a:t>
          </a:r>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年度の財政力指数（</a:t>
          </a:r>
          <a:r>
            <a:rPr kumimoji="1" lang="en-US" altLang="ja-JP" sz="1300">
              <a:latin typeface="ＭＳ Ｐゴシック"/>
            </a:rPr>
            <a:t>3</a:t>
          </a:r>
          <a:r>
            <a:rPr kumimoji="1" lang="ja-JP" altLang="en-US" sz="1300">
              <a:latin typeface="ＭＳ Ｐゴシック"/>
            </a:rPr>
            <a:t>か年平均）で用いた平成</a:t>
          </a:r>
          <a:r>
            <a:rPr kumimoji="1" lang="en-US" altLang="ja-JP" sz="1300">
              <a:latin typeface="ＭＳ Ｐゴシック"/>
            </a:rPr>
            <a:t>23</a:t>
          </a:r>
          <a:r>
            <a:rPr kumimoji="1" lang="ja-JP" altLang="en-US" sz="1300">
              <a:latin typeface="ＭＳ Ｐゴシック"/>
            </a:rPr>
            <a:t>年度の財政力指数（単年度）を上回っており、財政力指数（</a:t>
          </a:r>
          <a:r>
            <a:rPr kumimoji="1" lang="en-US" altLang="ja-JP" sz="1300">
              <a:latin typeface="ＭＳ Ｐゴシック"/>
            </a:rPr>
            <a:t>3</a:t>
          </a:r>
          <a:r>
            <a:rPr kumimoji="1" lang="ja-JP" altLang="en-US" sz="1300">
              <a:latin typeface="ＭＳ Ｐゴシック"/>
            </a:rPr>
            <a:t>か年平均）は向上したが、平成</a:t>
          </a:r>
          <a:r>
            <a:rPr kumimoji="1" lang="en-US" altLang="ja-JP" sz="1300">
              <a:latin typeface="ＭＳ Ｐゴシック"/>
            </a:rPr>
            <a:t>28</a:t>
          </a:r>
          <a:r>
            <a:rPr kumimoji="1" lang="ja-JP" altLang="en-US" sz="1300">
              <a:latin typeface="ＭＳ Ｐゴシック"/>
            </a:rPr>
            <a:t>年度から始まる合併特例措置の逓減を見据え、更なる財政力強化が求められる。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41728</xdr:rowOff>
    </xdr:from>
    <xdr:to>
      <xdr:col>7</xdr:col>
      <xdr:colOff>152400</xdr:colOff>
      <xdr:row>41</xdr:row>
      <xdr:rowOff>58965</xdr:rowOff>
    </xdr:to>
    <xdr:cxnSp macro="">
      <xdr:nvCxnSpPr>
        <xdr:cNvPr id="69" name="直線コネクタ 68"/>
        <xdr:cNvCxnSpPr/>
      </xdr:nvCxnSpPr>
      <xdr:spPr>
        <a:xfrm flipV="1">
          <a:off x="4114800" y="7071178"/>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168927</xdr:rowOff>
    </xdr:from>
    <xdr:ext cx="762000" cy="259045"/>
    <xdr:sp macro="" textlink="">
      <xdr:nvSpPr>
        <xdr:cNvPr id="70" name="財政力平均値テキスト"/>
        <xdr:cNvSpPr txBox="1"/>
      </xdr:nvSpPr>
      <xdr:spPr>
        <a:xfrm>
          <a:off x="5041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58965</xdr:rowOff>
    </xdr:from>
    <xdr:to>
      <xdr:col>6</xdr:col>
      <xdr:colOff>0</xdr:colOff>
      <xdr:row>41</xdr:row>
      <xdr:rowOff>58965</xdr:rowOff>
    </xdr:to>
    <xdr:cxnSp macro="">
      <xdr:nvCxnSpPr>
        <xdr:cNvPr id="72" name="直線コネクタ 71"/>
        <xdr:cNvCxnSpPr/>
      </xdr:nvCxnSpPr>
      <xdr:spPr>
        <a:xfrm>
          <a:off x="3225800" y="70884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74" name="テキスト ボックス 73"/>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7257</xdr:rowOff>
    </xdr:from>
    <xdr:to>
      <xdr:col>4</xdr:col>
      <xdr:colOff>482600</xdr:colOff>
      <xdr:row>41</xdr:row>
      <xdr:rowOff>58965</xdr:rowOff>
    </xdr:to>
    <xdr:cxnSp macro="">
      <xdr:nvCxnSpPr>
        <xdr:cNvPr id="75" name="直線コネクタ 74"/>
        <xdr:cNvCxnSpPr/>
      </xdr:nvCxnSpPr>
      <xdr:spPr>
        <a:xfrm>
          <a:off x="2336800" y="7036707"/>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77" name="テキスト ボックス 76"/>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144235</xdr:rowOff>
    </xdr:from>
    <xdr:to>
      <xdr:col>3</xdr:col>
      <xdr:colOff>279400</xdr:colOff>
      <xdr:row>41</xdr:row>
      <xdr:rowOff>7257</xdr:rowOff>
    </xdr:to>
    <xdr:cxnSp macro="">
      <xdr:nvCxnSpPr>
        <xdr:cNvPr id="78" name="直線コネクタ 77"/>
        <xdr:cNvCxnSpPr/>
      </xdr:nvCxnSpPr>
      <xdr:spPr>
        <a:xfrm>
          <a:off x="1447800" y="700223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77305</xdr:rowOff>
    </xdr:from>
    <xdr:ext cx="762000" cy="259045"/>
    <xdr:sp macro="" textlink="">
      <xdr:nvSpPr>
        <xdr:cNvPr id="80" name="テキスト ボックス 79"/>
        <xdr:cNvSpPr txBox="1"/>
      </xdr:nvSpPr>
      <xdr:spPr>
        <a:xfrm>
          <a:off x="1955800" y="7106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146249</xdr:rowOff>
    </xdr:from>
    <xdr:ext cx="762000" cy="259045"/>
    <xdr:sp macro="" textlink="">
      <xdr:nvSpPr>
        <xdr:cNvPr id="82" name="テキスト ボックス 81"/>
        <xdr:cNvSpPr txBox="1"/>
      </xdr:nvSpPr>
      <xdr:spPr>
        <a:xfrm>
          <a:off x="1066800" y="7175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162378</xdr:rowOff>
    </xdr:from>
    <xdr:to>
      <xdr:col>7</xdr:col>
      <xdr:colOff>203200</xdr:colOff>
      <xdr:row>41</xdr:row>
      <xdr:rowOff>92528</xdr:rowOff>
    </xdr:to>
    <xdr:sp macro="" textlink="">
      <xdr:nvSpPr>
        <xdr:cNvPr id="88" name="円/楕円 87"/>
        <xdr:cNvSpPr/>
      </xdr:nvSpPr>
      <xdr:spPr>
        <a:xfrm>
          <a:off x="4902200" y="7020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7455</xdr:rowOff>
    </xdr:from>
    <xdr:ext cx="762000" cy="259045"/>
    <xdr:sp macro="" textlink="">
      <xdr:nvSpPr>
        <xdr:cNvPr id="89" name="財政力該当値テキスト"/>
        <xdr:cNvSpPr txBox="1"/>
      </xdr:nvSpPr>
      <xdr:spPr>
        <a:xfrm>
          <a:off x="5041900" y="686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8165</xdr:rowOff>
    </xdr:from>
    <xdr:to>
      <xdr:col>6</xdr:col>
      <xdr:colOff>50800</xdr:colOff>
      <xdr:row>41</xdr:row>
      <xdr:rowOff>109765</xdr:rowOff>
    </xdr:to>
    <xdr:sp macro="" textlink="">
      <xdr:nvSpPr>
        <xdr:cNvPr id="90" name="円/楕円 89"/>
        <xdr:cNvSpPr/>
      </xdr:nvSpPr>
      <xdr:spPr>
        <a:xfrm>
          <a:off x="4064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119942</xdr:rowOff>
    </xdr:from>
    <xdr:ext cx="736600" cy="259045"/>
    <xdr:sp macro="" textlink="">
      <xdr:nvSpPr>
        <xdr:cNvPr id="91" name="テキスト ボックス 90"/>
        <xdr:cNvSpPr txBox="1"/>
      </xdr:nvSpPr>
      <xdr:spPr>
        <a:xfrm>
          <a:off x="3733800" y="6806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8165</xdr:rowOff>
    </xdr:from>
    <xdr:to>
      <xdr:col>4</xdr:col>
      <xdr:colOff>533400</xdr:colOff>
      <xdr:row>41</xdr:row>
      <xdr:rowOff>109765</xdr:rowOff>
    </xdr:to>
    <xdr:sp macro="" textlink="">
      <xdr:nvSpPr>
        <xdr:cNvPr id="92" name="円/楕円 91"/>
        <xdr:cNvSpPr/>
      </xdr:nvSpPr>
      <xdr:spPr>
        <a:xfrm>
          <a:off x="3175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119942</xdr:rowOff>
    </xdr:from>
    <xdr:ext cx="762000" cy="259045"/>
    <xdr:sp macro="" textlink="">
      <xdr:nvSpPr>
        <xdr:cNvPr id="93" name="テキスト ボックス 92"/>
        <xdr:cNvSpPr txBox="1"/>
      </xdr:nvSpPr>
      <xdr:spPr>
        <a:xfrm>
          <a:off x="2844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127907</xdr:rowOff>
    </xdr:from>
    <xdr:to>
      <xdr:col>3</xdr:col>
      <xdr:colOff>330200</xdr:colOff>
      <xdr:row>41</xdr:row>
      <xdr:rowOff>58057</xdr:rowOff>
    </xdr:to>
    <xdr:sp macro="" textlink="">
      <xdr:nvSpPr>
        <xdr:cNvPr id="94" name="円/楕円 93"/>
        <xdr:cNvSpPr/>
      </xdr:nvSpPr>
      <xdr:spPr>
        <a:xfrm>
          <a:off x="2286000" y="698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68234</xdr:rowOff>
    </xdr:from>
    <xdr:ext cx="762000" cy="259045"/>
    <xdr:sp macro="" textlink="">
      <xdr:nvSpPr>
        <xdr:cNvPr id="95" name="テキスト ボックス 94"/>
        <xdr:cNvSpPr txBox="1"/>
      </xdr:nvSpPr>
      <xdr:spPr>
        <a:xfrm>
          <a:off x="1955800" y="675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93435</xdr:rowOff>
    </xdr:from>
    <xdr:to>
      <xdr:col>2</xdr:col>
      <xdr:colOff>127000</xdr:colOff>
      <xdr:row>41</xdr:row>
      <xdr:rowOff>23585</xdr:rowOff>
    </xdr:to>
    <xdr:sp macro="" textlink="">
      <xdr:nvSpPr>
        <xdr:cNvPr id="96" name="円/楕円 95"/>
        <xdr:cNvSpPr/>
      </xdr:nvSpPr>
      <xdr:spPr>
        <a:xfrm>
          <a:off x="1397000" y="695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33762</xdr:rowOff>
    </xdr:from>
    <xdr:ext cx="762000" cy="259045"/>
    <xdr:sp macro="" textlink="">
      <xdr:nvSpPr>
        <xdr:cNvPr id="97" name="テキスト ボックス 96"/>
        <xdr:cNvSpPr txBox="1"/>
      </xdr:nvSpPr>
      <xdr:spPr>
        <a:xfrm>
          <a:off x="1066800" y="672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歳出における経常一般財源所要額が前年度と比べ</a:t>
          </a:r>
          <a:r>
            <a:rPr kumimoji="1" lang="en-US" altLang="ja-JP" sz="1300">
              <a:latin typeface="ＭＳ Ｐゴシック"/>
            </a:rPr>
            <a:t>853,859</a:t>
          </a:r>
          <a:r>
            <a:rPr kumimoji="1" lang="ja-JP" altLang="en-US" sz="1300">
              <a:latin typeface="ＭＳ Ｐゴシック"/>
            </a:rPr>
            <a:t>千円増加したのに対し、歳入における経常一般財源が前年度より</a:t>
          </a:r>
          <a:r>
            <a:rPr kumimoji="1" lang="en-US" altLang="ja-JP" sz="1300">
              <a:latin typeface="ＭＳ Ｐゴシック"/>
            </a:rPr>
            <a:t>391,744</a:t>
          </a:r>
          <a:r>
            <a:rPr kumimoji="1" lang="ja-JP" altLang="en-US" sz="1300">
              <a:latin typeface="ＭＳ Ｐゴシック"/>
            </a:rPr>
            <a:t>千円増加したものの、臨時財政対策債が△</a:t>
          </a:r>
          <a:r>
            <a:rPr kumimoji="1" lang="en-US" altLang="ja-JP" sz="1300">
              <a:latin typeface="ＭＳ Ｐゴシック"/>
            </a:rPr>
            <a:t>134,470</a:t>
          </a:r>
          <a:r>
            <a:rPr kumimoji="1" lang="ja-JP" altLang="en-US" sz="1300">
              <a:latin typeface="ＭＳ Ｐゴシック"/>
            </a:rPr>
            <a:t>千円減少したため、経常収支比率は前年度より</a:t>
          </a:r>
          <a:r>
            <a:rPr kumimoji="1" lang="en-US" altLang="ja-JP" sz="1300">
              <a:latin typeface="ＭＳ Ｐゴシック"/>
            </a:rPr>
            <a:t>3.7</a:t>
          </a:r>
          <a:r>
            <a:rPr kumimoji="1" lang="ja-JP" altLang="en-US" sz="1300">
              <a:latin typeface="ＭＳ Ｐゴシック"/>
            </a:rPr>
            <a:t>ポイント増加しており、類似団体内平均値の前年度比</a:t>
          </a:r>
          <a:r>
            <a:rPr kumimoji="1" lang="en-US" altLang="ja-JP" sz="1300">
              <a:latin typeface="ＭＳ Ｐゴシック"/>
            </a:rPr>
            <a:t>1.0</a:t>
          </a:r>
          <a:r>
            <a:rPr kumimoji="1" lang="ja-JP" altLang="en-US" sz="1300">
              <a:latin typeface="ＭＳ Ｐゴシック"/>
            </a:rPr>
            <a:t>ポイント増と比べ、大きく悪化している。</a:t>
          </a:r>
          <a:endParaRPr kumimoji="1" lang="en-US" altLang="ja-JP" sz="1300">
            <a:latin typeface="ＭＳ Ｐゴシック"/>
          </a:endParaRPr>
        </a:p>
        <a:p>
          <a:r>
            <a:rPr kumimoji="1" lang="ja-JP" altLang="en-US" sz="1300">
              <a:latin typeface="ＭＳ Ｐゴシック"/>
            </a:rPr>
            <a:t>　主な要因として、人件費及び物件費に係る経常経費が、昨年度から増加していることが挙げられ、特に物件費のうち各種委託料に係る経常経費が増加傾向にあり、経常経費の抑制について一層取り組む必要があ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63754</xdr:rowOff>
    </xdr:from>
    <xdr:to>
      <xdr:col>7</xdr:col>
      <xdr:colOff>152400</xdr:colOff>
      <xdr:row>63</xdr:row>
      <xdr:rowOff>70866</xdr:rowOff>
    </xdr:to>
    <xdr:cxnSp macro="">
      <xdr:nvCxnSpPr>
        <xdr:cNvPr id="130" name="直線コネクタ 129"/>
        <xdr:cNvCxnSpPr/>
      </xdr:nvCxnSpPr>
      <xdr:spPr>
        <a:xfrm>
          <a:off x="4114800" y="10693654"/>
          <a:ext cx="8382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104411</xdr:rowOff>
    </xdr:from>
    <xdr:ext cx="762000" cy="259045"/>
    <xdr:sp macro="" textlink="">
      <xdr:nvSpPr>
        <xdr:cNvPr id="131" name="財政構造の弾力性平均値テキスト"/>
        <xdr:cNvSpPr txBox="1"/>
      </xdr:nvSpPr>
      <xdr:spPr>
        <a:xfrm>
          <a:off x="5041900" y="10391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63754</xdr:rowOff>
    </xdr:from>
    <xdr:to>
      <xdr:col>6</xdr:col>
      <xdr:colOff>0</xdr:colOff>
      <xdr:row>62</xdr:row>
      <xdr:rowOff>63754</xdr:rowOff>
    </xdr:to>
    <xdr:cxnSp macro="">
      <xdr:nvCxnSpPr>
        <xdr:cNvPr id="133" name="直線コネクタ 132"/>
        <xdr:cNvCxnSpPr/>
      </xdr:nvCxnSpPr>
      <xdr:spPr>
        <a:xfrm>
          <a:off x="3225800" y="1069365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136923</xdr:rowOff>
    </xdr:from>
    <xdr:ext cx="736600" cy="259045"/>
    <xdr:sp macro="" textlink="">
      <xdr:nvSpPr>
        <xdr:cNvPr id="135" name="テキスト ボックス 134"/>
        <xdr:cNvSpPr txBox="1"/>
      </xdr:nvSpPr>
      <xdr:spPr>
        <a:xfrm>
          <a:off x="3733800" y="10252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162814</xdr:rowOff>
    </xdr:from>
    <xdr:to>
      <xdr:col>4</xdr:col>
      <xdr:colOff>482600</xdr:colOff>
      <xdr:row>62</xdr:row>
      <xdr:rowOff>63754</xdr:rowOff>
    </xdr:to>
    <xdr:cxnSp macro="">
      <xdr:nvCxnSpPr>
        <xdr:cNvPr id="136" name="直線コネクタ 135"/>
        <xdr:cNvCxnSpPr/>
      </xdr:nvCxnSpPr>
      <xdr:spPr>
        <a:xfrm>
          <a:off x="2336800" y="1062126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165879</xdr:rowOff>
    </xdr:from>
    <xdr:ext cx="762000" cy="259045"/>
    <xdr:sp macro="" textlink="">
      <xdr:nvSpPr>
        <xdr:cNvPr id="138" name="テキスト ボックス 137"/>
        <xdr:cNvSpPr txBox="1"/>
      </xdr:nvSpPr>
      <xdr:spPr>
        <a:xfrm>
          <a:off x="2844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56642</xdr:rowOff>
    </xdr:from>
    <xdr:to>
      <xdr:col>3</xdr:col>
      <xdr:colOff>279400</xdr:colOff>
      <xdr:row>61</xdr:row>
      <xdr:rowOff>162814</xdr:rowOff>
    </xdr:to>
    <xdr:cxnSp macro="">
      <xdr:nvCxnSpPr>
        <xdr:cNvPr id="139" name="直線コネクタ 138"/>
        <xdr:cNvCxnSpPr/>
      </xdr:nvCxnSpPr>
      <xdr:spPr>
        <a:xfrm>
          <a:off x="1447800" y="10515092"/>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41" name="テキスト ボックス 140"/>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42" name="フローチャート : 判断 141"/>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54881</xdr:rowOff>
    </xdr:from>
    <xdr:ext cx="762000" cy="259045"/>
    <xdr:sp macro="" textlink="">
      <xdr:nvSpPr>
        <xdr:cNvPr id="143" name="テキスト ボックス 142"/>
        <xdr:cNvSpPr txBox="1"/>
      </xdr:nvSpPr>
      <xdr:spPr>
        <a:xfrm>
          <a:off x="1066800" y="1017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20066</xdr:rowOff>
    </xdr:from>
    <xdr:to>
      <xdr:col>7</xdr:col>
      <xdr:colOff>203200</xdr:colOff>
      <xdr:row>63</xdr:row>
      <xdr:rowOff>121666</xdr:rowOff>
    </xdr:to>
    <xdr:sp macro="" textlink="">
      <xdr:nvSpPr>
        <xdr:cNvPr id="149" name="円/楕円 148"/>
        <xdr:cNvSpPr/>
      </xdr:nvSpPr>
      <xdr:spPr>
        <a:xfrm>
          <a:off x="49022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163593</xdr:rowOff>
    </xdr:from>
    <xdr:ext cx="762000" cy="259045"/>
    <xdr:sp macro="" textlink="">
      <xdr:nvSpPr>
        <xdr:cNvPr id="150" name="財政構造の弾力性該当値テキスト"/>
        <xdr:cNvSpPr txBox="1"/>
      </xdr:nvSpPr>
      <xdr:spPr>
        <a:xfrm>
          <a:off x="5041900" y="1079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12954</xdr:rowOff>
    </xdr:from>
    <xdr:to>
      <xdr:col>6</xdr:col>
      <xdr:colOff>50800</xdr:colOff>
      <xdr:row>62</xdr:row>
      <xdr:rowOff>114554</xdr:rowOff>
    </xdr:to>
    <xdr:sp macro="" textlink="">
      <xdr:nvSpPr>
        <xdr:cNvPr id="151" name="円/楕円 150"/>
        <xdr:cNvSpPr/>
      </xdr:nvSpPr>
      <xdr:spPr>
        <a:xfrm>
          <a:off x="4064000" y="1064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99331</xdr:rowOff>
    </xdr:from>
    <xdr:ext cx="736600" cy="259045"/>
    <xdr:sp macro="" textlink="">
      <xdr:nvSpPr>
        <xdr:cNvPr id="152" name="テキスト ボックス 151"/>
        <xdr:cNvSpPr txBox="1"/>
      </xdr:nvSpPr>
      <xdr:spPr>
        <a:xfrm>
          <a:off x="3733800" y="10729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12954</xdr:rowOff>
    </xdr:from>
    <xdr:to>
      <xdr:col>4</xdr:col>
      <xdr:colOff>533400</xdr:colOff>
      <xdr:row>62</xdr:row>
      <xdr:rowOff>114554</xdr:rowOff>
    </xdr:to>
    <xdr:sp macro="" textlink="">
      <xdr:nvSpPr>
        <xdr:cNvPr id="153" name="円/楕円 152"/>
        <xdr:cNvSpPr/>
      </xdr:nvSpPr>
      <xdr:spPr>
        <a:xfrm>
          <a:off x="3175000" y="1064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99331</xdr:rowOff>
    </xdr:from>
    <xdr:ext cx="762000" cy="259045"/>
    <xdr:sp macro="" textlink="">
      <xdr:nvSpPr>
        <xdr:cNvPr id="154" name="テキスト ボックス 153"/>
        <xdr:cNvSpPr txBox="1"/>
      </xdr:nvSpPr>
      <xdr:spPr>
        <a:xfrm>
          <a:off x="2844800" y="10729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112014</xdr:rowOff>
    </xdr:from>
    <xdr:to>
      <xdr:col>3</xdr:col>
      <xdr:colOff>330200</xdr:colOff>
      <xdr:row>62</xdr:row>
      <xdr:rowOff>42164</xdr:rowOff>
    </xdr:to>
    <xdr:sp macro="" textlink="">
      <xdr:nvSpPr>
        <xdr:cNvPr id="155" name="円/楕円 154"/>
        <xdr:cNvSpPr/>
      </xdr:nvSpPr>
      <xdr:spPr>
        <a:xfrm>
          <a:off x="2286000" y="1057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26941</xdr:rowOff>
    </xdr:from>
    <xdr:ext cx="762000" cy="259045"/>
    <xdr:sp macro="" textlink="">
      <xdr:nvSpPr>
        <xdr:cNvPr id="156" name="テキスト ボックス 155"/>
        <xdr:cNvSpPr txBox="1"/>
      </xdr:nvSpPr>
      <xdr:spPr>
        <a:xfrm>
          <a:off x="1955800" y="1065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5842</xdr:rowOff>
    </xdr:from>
    <xdr:to>
      <xdr:col>2</xdr:col>
      <xdr:colOff>127000</xdr:colOff>
      <xdr:row>61</xdr:row>
      <xdr:rowOff>107442</xdr:rowOff>
    </xdr:to>
    <xdr:sp macro="" textlink="">
      <xdr:nvSpPr>
        <xdr:cNvPr id="157" name="円/楕円 156"/>
        <xdr:cNvSpPr/>
      </xdr:nvSpPr>
      <xdr:spPr>
        <a:xfrm>
          <a:off x="1397000" y="1046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92219</xdr:rowOff>
    </xdr:from>
    <xdr:ext cx="762000" cy="259045"/>
    <xdr:sp macro="" textlink="">
      <xdr:nvSpPr>
        <xdr:cNvPr id="158" name="テキスト ボックス 157"/>
        <xdr:cNvSpPr txBox="1"/>
      </xdr:nvSpPr>
      <xdr:spPr>
        <a:xfrm>
          <a:off x="1066800" y="10550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[106,196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前年度と比較すると、平成</a:t>
          </a:r>
          <a:r>
            <a:rPr kumimoji="1" lang="en-US" altLang="ja-JP" sz="1300">
              <a:latin typeface="ＭＳ Ｐゴシック"/>
            </a:rPr>
            <a:t>24</a:t>
          </a:r>
          <a:r>
            <a:rPr kumimoji="1" lang="ja-JP" altLang="en-US" sz="1300">
              <a:latin typeface="ＭＳ Ｐゴシック"/>
            </a:rPr>
            <a:t>年度及び</a:t>
          </a:r>
          <a:r>
            <a:rPr kumimoji="1" lang="en-US" altLang="ja-JP" sz="1300">
              <a:latin typeface="ＭＳ Ｐゴシック"/>
            </a:rPr>
            <a:t>25</a:t>
          </a:r>
          <a:r>
            <a:rPr kumimoji="1" lang="ja-JP" altLang="en-US" sz="1300">
              <a:latin typeface="ＭＳ Ｐゴシック"/>
            </a:rPr>
            <a:t>年度に行なわれた時限的な給与改定・臨時特例法による給与の減額措置が無くなったことなどにより、人件費・物件費は増加となった。</a:t>
          </a:r>
          <a:endParaRPr kumimoji="1" lang="en-US" altLang="ja-JP" sz="1300">
            <a:latin typeface="ＭＳ Ｐゴシック"/>
          </a:endParaRPr>
        </a:p>
        <a:p>
          <a:r>
            <a:rPr kumimoji="1" lang="ja-JP" altLang="en-US" sz="1300">
              <a:latin typeface="ＭＳ Ｐゴシック"/>
            </a:rPr>
            <a:t>　類似団体内平均値と比較すると、本市はごみ処理業務や消防業務を一部事務組合で行っていることなどにより、同平均値より</a:t>
          </a:r>
          <a:r>
            <a:rPr kumimoji="1" lang="en-US" altLang="ja-JP" sz="1300">
              <a:latin typeface="ＭＳ Ｐゴシック"/>
            </a:rPr>
            <a:t>15,116</a:t>
          </a:r>
          <a:r>
            <a:rPr kumimoji="1" lang="ja-JP" altLang="en-US" sz="1300">
              <a:latin typeface="ＭＳ Ｐゴシック"/>
            </a:rPr>
            <a:t>円下回っている。しかし、前年度は</a:t>
          </a:r>
          <a:r>
            <a:rPr kumimoji="1" lang="en-US" altLang="ja-JP" sz="1300">
              <a:latin typeface="ＭＳ Ｐゴシック"/>
            </a:rPr>
            <a:t>18,693</a:t>
          </a:r>
          <a:r>
            <a:rPr kumimoji="1" lang="ja-JP" altLang="en-US" sz="1300">
              <a:latin typeface="ＭＳ Ｐゴシック"/>
            </a:rPr>
            <a:t>円下回っており、平均値との差は縮小傾向にあることから、実質的に悪化していると言える。これは物件費のうち可燃ごみ処理委託料等が前年度から増加したことが要因と考えられる。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117585</xdr:rowOff>
    </xdr:from>
    <xdr:to>
      <xdr:col>7</xdr:col>
      <xdr:colOff>152400</xdr:colOff>
      <xdr:row>81</xdr:row>
      <xdr:rowOff>126760</xdr:rowOff>
    </xdr:to>
    <xdr:cxnSp macro="">
      <xdr:nvCxnSpPr>
        <xdr:cNvPr id="192" name="直線コネクタ 191"/>
        <xdr:cNvCxnSpPr/>
      </xdr:nvCxnSpPr>
      <xdr:spPr>
        <a:xfrm>
          <a:off x="4114800" y="14005035"/>
          <a:ext cx="838200" cy="9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111536</xdr:rowOff>
    </xdr:from>
    <xdr:ext cx="762000" cy="259045"/>
    <xdr:sp macro="" textlink="">
      <xdr:nvSpPr>
        <xdr:cNvPr id="193" name="人件費・物件費等の状況平均値テキスト"/>
        <xdr:cNvSpPr txBox="1"/>
      </xdr:nvSpPr>
      <xdr:spPr>
        <a:xfrm>
          <a:off x="5041900" y="139989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117585</xdr:rowOff>
    </xdr:from>
    <xdr:to>
      <xdr:col>6</xdr:col>
      <xdr:colOff>0</xdr:colOff>
      <xdr:row>81</xdr:row>
      <xdr:rowOff>120262</xdr:rowOff>
    </xdr:to>
    <xdr:cxnSp macro="">
      <xdr:nvCxnSpPr>
        <xdr:cNvPr id="195" name="直線コネクタ 194"/>
        <xdr:cNvCxnSpPr/>
      </xdr:nvCxnSpPr>
      <xdr:spPr>
        <a:xfrm flipV="1">
          <a:off x="3225800" y="14005035"/>
          <a:ext cx="889000" cy="2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120262</xdr:rowOff>
    </xdr:from>
    <xdr:to>
      <xdr:col>4</xdr:col>
      <xdr:colOff>482600</xdr:colOff>
      <xdr:row>81</xdr:row>
      <xdr:rowOff>129386</xdr:rowOff>
    </xdr:to>
    <xdr:cxnSp macro="">
      <xdr:nvCxnSpPr>
        <xdr:cNvPr id="198" name="直線コネクタ 197"/>
        <xdr:cNvCxnSpPr/>
      </xdr:nvCxnSpPr>
      <xdr:spPr>
        <a:xfrm flipV="1">
          <a:off x="2336800" y="14007712"/>
          <a:ext cx="889000" cy="9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200" name="テキスト ボックス 199"/>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119290</xdr:rowOff>
    </xdr:from>
    <xdr:to>
      <xdr:col>3</xdr:col>
      <xdr:colOff>279400</xdr:colOff>
      <xdr:row>81</xdr:row>
      <xdr:rowOff>129386</xdr:rowOff>
    </xdr:to>
    <xdr:cxnSp macro="">
      <xdr:nvCxnSpPr>
        <xdr:cNvPr id="201" name="直線コネクタ 200"/>
        <xdr:cNvCxnSpPr/>
      </xdr:nvCxnSpPr>
      <xdr:spPr>
        <a:xfrm>
          <a:off x="1447800" y="14006740"/>
          <a:ext cx="889000" cy="10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203" name="テキスト ボックス 202"/>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4" name="フローチャート : 判断 203"/>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14192</xdr:rowOff>
    </xdr:from>
    <xdr:ext cx="762000" cy="259045"/>
    <xdr:sp macro="" textlink="">
      <xdr:nvSpPr>
        <xdr:cNvPr id="205" name="テキスト ボックス 204"/>
        <xdr:cNvSpPr txBox="1"/>
      </xdr:nvSpPr>
      <xdr:spPr>
        <a:xfrm>
          <a:off x="1066800" y="1407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75960</xdr:rowOff>
    </xdr:from>
    <xdr:to>
      <xdr:col>7</xdr:col>
      <xdr:colOff>203200</xdr:colOff>
      <xdr:row>82</xdr:row>
      <xdr:rowOff>6110</xdr:rowOff>
    </xdr:to>
    <xdr:sp macro="" textlink="">
      <xdr:nvSpPr>
        <xdr:cNvPr id="211" name="円/楕円 210"/>
        <xdr:cNvSpPr/>
      </xdr:nvSpPr>
      <xdr:spPr>
        <a:xfrm>
          <a:off x="4902200" y="1396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168687</xdr:rowOff>
    </xdr:from>
    <xdr:ext cx="762000" cy="259045"/>
    <xdr:sp macro="" textlink="">
      <xdr:nvSpPr>
        <xdr:cNvPr id="212" name="人件費・物件費等の状況該当値テキスト"/>
        <xdr:cNvSpPr txBox="1"/>
      </xdr:nvSpPr>
      <xdr:spPr>
        <a:xfrm>
          <a:off x="5041900" y="13884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106,196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66785</xdr:rowOff>
    </xdr:from>
    <xdr:to>
      <xdr:col>6</xdr:col>
      <xdr:colOff>50800</xdr:colOff>
      <xdr:row>81</xdr:row>
      <xdr:rowOff>168385</xdr:rowOff>
    </xdr:to>
    <xdr:sp macro="" textlink="">
      <xdr:nvSpPr>
        <xdr:cNvPr id="213" name="円/楕円 212"/>
        <xdr:cNvSpPr/>
      </xdr:nvSpPr>
      <xdr:spPr>
        <a:xfrm>
          <a:off x="4064000" y="1395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7112</xdr:rowOff>
    </xdr:from>
    <xdr:ext cx="736600" cy="259045"/>
    <xdr:sp macro="" textlink="">
      <xdr:nvSpPr>
        <xdr:cNvPr id="214" name="テキスト ボックス 213"/>
        <xdr:cNvSpPr txBox="1"/>
      </xdr:nvSpPr>
      <xdr:spPr>
        <a:xfrm>
          <a:off x="3733800" y="13723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101,634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69462</xdr:rowOff>
    </xdr:from>
    <xdr:to>
      <xdr:col>4</xdr:col>
      <xdr:colOff>533400</xdr:colOff>
      <xdr:row>81</xdr:row>
      <xdr:rowOff>171062</xdr:rowOff>
    </xdr:to>
    <xdr:sp macro="" textlink="">
      <xdr:nvSpPr>
        <xdr:cNvPr id="215" name="円/楕円 214"/>
        <xdr:cNvSpPr/>
      </xdr:nvSpPr>
      <xdr:spPr>
        <a:xfrm>
          <a:off x="3175000" y="13956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9789</xdr:rowOff>
    </xdr:from>
    <xdr:ext cx="762000" cy="259045"/>
    <xdr:sp macro="" textlink="">
      <xdr:nvSpPr>
        <xdr:cNvPr id="216" name="テキスト ボックス 215"/>
        <xdr:cNvSpPr txBox="1"/>
      </xdr:nvSpPr>
      <xdr:spPr>
        <a:xfrm>
          <a:off x="2844800" y="13725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102,965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78586</xdr:rowOff>
    </xdr:from>
    <xdr:to>
      <xdr:col>3</xdr:col>
      <xdr:colOff>330200</xdr:colOff>
      <xdr:row>82</xdr:row>
      <xdr:rowOff>8736</xdr:rowOff>
    </xdr:to>
    <xdr:sp macro="" textlink="">
      <xdr:nvSpPr>
        <xdr:cNvPr id="217" name="円/楕円 216"/>
        <xdr:cNvSpPr/>
      </xdr:nvSpPr>
      <xdr:spPr>
        <a:xfrm>
          <a:off x="2286000" y="13966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18913</xdr:rowOff>
    </xdr:from>
    <xdr:ext cx="762000" cy="259045"/>
    <xdr:sp macro="" textlink="">
      <xdr:nvSpPr>
        <xdr:cNvPr id="218" name="テキスト ボックス 217"/>
        <xdr:cNvSpPr txBox="1"/>
      </xdr:nvSpPr>
      <xdr:spPr>
        <a:xfrm>
          <a:off x="1955800" y="1373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107,502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68490</xdr:rowOff>
    </xdr:from>
    <xdr:to>
      <xdr:col>2</xdr:col>
      <xdr:colOff>127000</xdr:colOff>
      <xdr:row>81</xdr:row>
      <xdr:rowOff>170090</xdr:rowOff>
    </xdr:to>
    <xdr:sp macro="" textlink="">
      <xdr:nvSpPr>
        <xdr:cNvPr id="219" name="円/楕円 218"/>
        <xdr:cNvSpPr/>
      </xdr:nvSpPr>
      <xdr:spPr>
        <a:xfrm>
          <a:off x="1397000" y="1395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8817</xdr:rowOff>
    </xdr:from>
    <xdr:ext cx="762000" cy="259045"/>
    <xdr:sp macro="" textlink="">
      <xdr:nvSpPr>
        <xdr:cNvPr id="220" name="テキスト ボックス 219"/>
        <xdr:cNvSpPr txBox="1"/>
      </xdr:nvSpPr>
      <xdr:spPr>
        <a:xfrm>
          <a:off x="1066800" y="1372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102,482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平均よりわずかに水準を上回っているものの、人口等に見合った給与水準といえる。人件費の財源の大半が一般財源であり、財政硬直化の原因となることから、今後もより一層の総人件費抑制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88</xdr:row>
      <xdr:rowOff>13788</xdr:rowOff>
    </xdr:to>
    <xdr:cxnSp macro="">
      <xdr:nvCxnSpPr>
        <xdr:cNvPr id="251" name="直線コネクタ 250"/>
        <xdr:cNvCxnSpPr/>
      </xdr:nvCxnSpPr>
      <xdr:spPr>
        <a:xfrm flipV="1">
          <a:off x="17018000" y="13977620"/>
          <a:ext cx="0" cy="11237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157315</xdr:rowOff>
    </xdr:from>
    <xdr:ext cx="762000" cy="259045"/>
    <xdr:sp macro="" textlink="">
      <xdr:nvSpPr>
        <xdr:cNvPr id="252" name="給与水準   （国との比較）最小値テキスト"/>
        <xdr:cNvSpPr txBox="1"/>
      </xdr:nvSpPr>
      <xdr:spPr>
        <a:xfrm>
          <a:off x="17106900" y="1507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88</xdr:row>
      <xdr:rowOff>13788</xdr:rowOff>
    </xdr:from>
    <xdr:to>
      <xdr:col>24</xdr:col>
      <xdr:colOff>647700</xdr:colOff>
      <xdr:row>88</xdr:row>
      <xdr:rowOff>13788</xdr:rowOff>
    </xdr:to>
    <xdr:cxnSp macro="">
      <xdr:nvCxnSpPr>
        <xdr:cNvPr id="253" name="直線コネクタ 252"/>
        <xdr:cNvCxnSpPr/>
      </xdr:nvCxnSpPr>
      <xdr:spPr>
        <a:xfrm>
          <a:off x="16929100" y="15101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4"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5" name="直線コネクタ 254"/>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128270</xdr:rowOff>
    </xdr:from>
    <xdr:to>
      <xdr:col>24</xdr:col>
      <xdr:colOff>558800</xdr:colOff>
      <xdr:row>85</xdr:row>
      <xdr:rowOff>162742</xdr:rowOff>
    </xdr:to>
    <xdr:cxnSp macro="">
      <xdr:nvCxnSpPr>
        <xdr:cNvPr id="256" name="直線コネクタ 255"/>
        <xdr:cNvCxnSpPr/>
      </xdr:nvCxnSpPr>
      <xdr:spPr>
        <a:xfrm>
          <a:off x="16179800" y="14701520"/>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38843</xdr:rowOff>
    </xdr:from>
    <xdr:ext cx="762000" cy="259045"/>
    <xdr:sp macro="" textlink="">
      <xdr:nvSpPr>
        <xdr:cNvPr id="257" name="給与水準   （国との比較）平均値テキスト"/>
        <xdr:cNvSpPr txBox="1"/>
      </xdr:nvSpPr>
      <xdr:spPr>
        <a:xfrm>
          <a:off x="17106900" y="14440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58" name="フローチャート : 判断 257"/>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128270</xdr:rowOff>
    </xdr:from>
    <xdr:to>
      <xdr:col>23</xdr:col>
      <xdr:colOff>406400</xdr:colOff>
      <xdr:row>88</xdr:row>
      <xdr:rowOff>151674</xdr:rowOff>
    </xdr:to>
    <xdr:cxnSp macro="">
      <xdr:nvCxnSpPr>
        <xdr:cNvPr id="259" name="直線コネクタ 258"/>
        <xdr:cNvCxnSpPr/>
      </xdr:nvCxnSpPr>
      <xdr:spPr>
        <a:xfrm flipV="1">
          <a:off x="15290800" y="14701520"/>
          <a:ext cx="889000" cy="537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22316</xdr:rowOff>
    </xdr:from>
    <xdr:to>
      <xdr:col>23</xdr:col>
      <xdr:colOff>457200</xdr:colOff>
      <xdr:row>85</xdr:row>
      <xdr:rowOff>123916</xdr:rowOff>
    </xdr:to>
    <xdr:sp macro="" textlink="">
      <xdr:nvSpPr>
        <xdr:cNvPr id="260" name="フローチャート : 判断 259"/>
        <xdr:cNvSpPr/>
      </xdr:nvSpPr>
      <xdr:spPr>
        <a:xfrm>
          <a:off x="161290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134093</xdr:rowOff>
    </xdr:from>
    <xdr:ext cx="736600" cy="259045"/>
    <xdr:sp macro="" textlink="">
      <xdr:nvSpPr>
        <xdr:cNvPr id="261" name="テキスト ボックス 260"/>
        <xdr:cNvSpPr txBox="1"/>
      </xdr:nvSpPr>
      <xdr:spPr>
        <a:xfrm>
          <a:off x="15798800" y="14364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151674</xdr:rowOff>
    </xdr:from>
    <xdr:to>
      <xdr:col>22</xdr:col>
      <xdr:colOff>203200</xdr:colOff>
      <xdr:row>88</xdr:row>
      <xdr:rowOff>151674</xdr:rowOff>
    </xdr:to>
    <xdr:cxnSp macro="">
      <xdr:nvCxnSpPr>
        <xdr:cNvPr id="262" name="直線コネクタ 261"/>
        <xdr:cNvCxnSpPr/>
      </xdr:nvCxnSpPr>
      <xdr:spPr>
        <a:xfrm>
          <a:off x="14401800" y="1523927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3" name="フローチャート : 判断 262"/>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4" name="テキスト ボックス 263"/>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114481</xdr:rowOff>
    </xdr:from>
    <xdr:to>
      <xdr:col>21</xdr:col>
      <xdr:colOff>0</xdr:colOff>
      <xdr:row>88</xdr:row>
      <xdr:rowOff>151674</xdr:rowOff>
    </xdr:to>
    <xdr:cxnSp macro="">
      <xdr:nvCxnSpPr>
        <xdr:cNvPr id="265" name="直線コネクタ 264"/>
        <xdr:cNvCxnSpPr/>
      </xdr:nvCxnSpPr>
      <xdr:spPr>
        <a:xfrm>
          <a:off x="13512800" y="14687731"/>
          <a:ext cx="889000" cy="551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52614</xdr:rowOff>
    </xdr:from>
    <xdr:to>
      <xdr:col>21</xdr:col>
      <xdr:colOff>50800</xdr:colOff>
      <xdr:row>88</xdr:row>
      <xdr:rowOff>154214</xdr:rowOff>
    </xdr:to>
    <xdr:sp macro="" textlink="">
      <xdr:nvSpPr>
        <xdr:cNvPr id="266" name="フローチャート : 判断 265"/>
        <xdr:cNvSpPr/>
      </xdr:nvSpPr>
      <xdr:spPr>
        <a:xfrm>
          <a:off x="14351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164391</xdr:rowOff>
    </xdr:from>
    <xdr:ext cx="762000" cy="259045"/>
    <xdr:sp macro="" textlink="">
      <xdr:nvSpPr>
        <xdr:cNvPr id="267" name="テキスト ボックス 266"/>
        <xdr:cNvSpPr txBox="1"/>
      </xdr:nvSpPr>
      <xdr:spPr>
        <a:xfrm>
          <a:off x="14020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159294</xdr:rowOff>
    </xdr:from>
    <xdr:to>
      <xdr:col>19</xdr:col>
      <xdr:colOff>533400</xdr:colOff>
      <xdr:row>85</xdr:row>
      <xdr:rowOff>89444</xdr:rowOff>
    </xdr:to>
    <xdr:sp macro="" textlink="">
      <xdr:nvSpPr>
        <xdr:cNvPr id="268" name="フローチャート : 判断 267"/>
        <xdr:cNvSpPr/>
      </xdr:nvSpPr>
      <xdr:spPr>
        <a:xfrm>
          <a:off x="13462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99621</xdr:rowOff>
    </xdr:from>
    <xdr:ext cx="762000" cy="259045"/>
    <xdr:sp macro="" textlink="">
      <xdr:nvSpPr>
        <xdr:cNvPr id="269" name="テキスト ボックス 268"/>
        <xdr:cNvSpPr txBox="1"/>
      </xdr:nvSpPr>
      <xdr:spPr>
        <a:xfrm>
          <a:off x="13131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111942</xdr:rowOff>
    </xdr:from>
    <xdr:to>
      <xdr:col>24</xdr:col>
      <xdr:colOff>609600</xdr:colOff>
      <xdr:row>86</xdr:row>
      <xdr:rowOff>42092</xdr:rowOff>
    </xdr:to>
    <xdr:sp macro="" textlink="">
      <xdr:nvSpPr>
        <xdr:cNvPr id="275" name="円/楕円 274"/>
        <xdr:cNvSpPr/>
      </xdr:nvSpPr>
      <xdr:spPr>
        <a:xfrm>
          <a:off x="16967200" y="14685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84019</xdr:rowOff>
    </xdr:from>
    <xdr:ext cx="762000" cy="259045"/>
    <xdr:sp macro="" textlink="">
      <xdr:nvSpPr>
        <xdr:cNvPr id="276" name="給与水準   （国との比較）該当値テキスト"/>
        <xdr:cNvSpPr txBox="1"/>
      </xdr:nvSpPr>
      <xdr:spPr>
        <a:xfrm>
          <a:off x="17106900" y="14657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77470</xdr:rowOff>
    </xdr:from>
    <xdr:to>
      <xdr:col>23</xdr:col>
      <xdr:colOff>457200</xdr:colOff>
      <xdr:row>86</xdr:row>
      <xdr:rowOff>7620</xdr:rowOff>
    </xdr:to>
    <xdr:sp macro="" textlink="">
      <xdr:nvSpPr>
        <xdr:cNvPr id="277" name="円/楕円 276"/>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163847</xdr:rowOff>
    </xdr:from>
    <xdr:ext cx="736600" cy="259045"/>
    <xdr:sp macro="" textlink="">
      <xdr:nvSpPr>
        <xdr:cNvPr id="278" name="テキスト ボックス 277"/>
        <xdr:cNvSpPr txBox="1"/>
      </xdr:nvSpPr>
      <xdr:spPr>
        <a:xfrm>
          <a:off x="15798800" y="1473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100874</xdr:rowOff>
    </xdr:from>
    <xdr:to>
      <xdr:col>22</xdr:col>
      <xdr:colOff>254000</xdr:colOff>
      <xdr:row>89</xdr:row>
      <xdr:rowOff>31024</xdr:rowOff>
    </xdr:to>
    <xdr:sp macro="" textlink="">
      <xdr:nvSpPr>
        <xdr:cNvPr id="279" name="円/楕円 278"/>
        <xdr:cNvSpPr/>
      </xdr:nvSpPr>
      <xdr:spPr>
        <a:xfrm>
          <a:off x="15240000" y="1518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15801</xdr:rowOff>
    </xdr:from>
    <xdr:ext cx="762000" cy="259045"/>
    <xdr:sp macro="" textlink="">
      <xdr:nvSpPr>
        <xdr:cNvPr id="280" name="テキスト ボックス 279"/>
        <xdr:cNvSpPr txBox="1"/>
      </xdr:nvSpPr>
      <xdr:spPr>
        <a:xfrm>
          <a:off x="14909800" y="1527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100874</xdr:rowOff>
    </xdr:from>
    <xdr:to>
      <xdr:col>21</xdr:col>
      <xdr:colOff>50800</xdr:colOff>
      <xdr:row>89</xdr:row>
      <xdr:rowOff>31024</xdr:rowOff>
    </xdr:to>
    <xdr:sp macro="" textlink="">
      <xdr:nvSpPr>
        <xdr:cNvPr id="281" name="円/楕円 280"/>
        <xdr:cNvSpPr/>
      </xdr:nvSpPr>
      <xdr:spPr>
        <a:xfrm>
          <a:off x="14351000" y="1518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15801</xdr:rowOff>
    </xdr:from>
    <xdr:ext cx="762000" cy="259045"/>
    <xdr:sp macro="" textlink="">
      <xdr:nvSpPr>
        <xdr:cNvPr id="282" name="テキスト ボックス 281"/>
        <xdr:cNvSpPr txBox="1"/>
      </xdr:nvSpPr>
      <xdr:spPr>
        <a:xfrm>
          <a:off x="14020800" y="1527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63681</xdr:rowOff>
    </xdr:from>
    <xdr:to>
      <xdr:col>19</xdr:col>
      <xdr:colOff>533400</xdr:colOff>
      <xdr:row>85</xdr:row>
      <xdr:rowOff>165281</xdr:rowOff>
    </xdr:to>
    <xdr:sp macro="" textlink="">
      <xdr:nvSpPr>
        <xdr:cNvPr id="283" name="円/楕円 282"/>
        <xdr:cNvSpPr/>
      </xdr:nvSpPr>
      <xdr:spPr>
        <a:xfrm>
          <a:off x="13462000" y="14636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150058</xdr:rowOff>
    </xdr:from>
    <xdr:ext cx="762000" cy="259045"/>
    <xdr:sp macro="" textlink="">
      <xdr:nvSpPr>
        <xdr:cNvPr id="284" name="テキスト ボックス 283"/>
        <xdr:cNvSpPr txBox="1"/>
      </xdr:nvSpPr>
      <xdr:spPr>
        <a:xfrm>
          <a:off x="13131800" y="14723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ごみ処理業や消防業務を一部事務組合で行っていることも類似団体の数値を下回っている原因ではあるが、合併効果を発揮するための採用抑制策が最大の理由であると考える。</a:t>
          </a:r>
        </a:p>
        <a:p>
          <a:r>
            <a:rPr kumimoji="1" lang="ja-JP" altLang="en-US" sz="1300">
              <a:latin typeface="ＭＳ Ｐゴシック"/>
            </a:rPr>
            <a:t>　引き続き市民サービス向上に直結した業務や新たな施策へ対応するため、適正な職員数の確保を図りつつ、事務事業や組織の徹底的な見直しや再任用制度の活用を行い、更なる定員適正化に取り組む。</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6" name="直線コネクタ 315"/>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7"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8" name="直線コネクタ 317"/>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9"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20" name="直線コネクタ 319"/>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140546</xdr:rowOff>
    </xdr:from>
    <xdr:to>
      <xdr:col>24</xdr:col>
      <xdr:colOff>558800</xdr:colOff>
      <xdr:row>59</xdr:row>
      <xdr:rowOff>153186</xdr:rowOff>
    </xdr:to>
    <xdr:cxnSp macro="">
      <xdr:nvCxnSpPr>
        <xdr:cNvPr id="321" name="直線コネクタ 320"/>
        <xdr:cNvCxnSpPr/>
      </xdr:nvCxnSpPr>
      <xdr:spPr>
        <a:xfrm flipV="1">
          <a:off x="16179800" y="10256096"/>
          <a:ext cx="8382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42048</xdr:rowOff>
    </xdr:from>
    <xdr:ext cx="762000" cy="259045"/>
    <xdr:sp macro="" textlink="">
      <xdr:nvSpPr>
        <xdr:cNvPr id="322" name="定員管理の状況平均値テキスト"/>
        <xdr:cNvSpPr txBox="1"/>
      </xdr:nvSpPr>
      <xdr:spPr>
        <a:xfrm>
          <a:off x="17106900" y="1032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3" name="フローチャート : 判断 322"/>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153186</xdr:rowOff>
    </xdr:from>
    <xdr:to>
      <xdr:col>23</xdr:col>
      <xdr:colOff>406400</xdr:colOff>
      <xdr:row>59</xdr:row>
      <xdr:rowOff>161230</xdr:rowOff>
    </xdr:to>
    <xdr:cxnSp macro="">
      <xdr:nvCxnSpPr>
        <xdr:cNvPr id="324" name="直線コネクタ 323"/>
        <xdr:cNvCxnSpPr/>
      </xdr:nvCxnSpPr>
      <xdr:spPr>
        <a:xfrm flipV="1">
          <a:off x="15290800" y="1026873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5" name="フローチャート : 判断 324"/>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26" name="テキスト ボックス 325"/>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161230</xdr:rowOff>
    </xdr:from>
    <xdr:to>
      <xdr:col>22</xdr:col>
      <xdr:colOff>203200</xdr:colOff>
      <xdr:row>59</xdr:row>
      <xdr:rowOff>163528</xdr:rowOff>
    </xdr:to>
    <xdr:cxnSp macro="">
      <xdr:nvCxnSpPr>
        <xdr:cNvPr id="327" name="直線コネクタ 326"/>
        <xdr:cNvCxnSpPr/>
      </xdr:nvCxnSpPr>
      <xdr:spPr>
        <a:xfrm flipV="1">
          <a:off x="14401800" y="10276780"/>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8" name="フローチャート : 判断 327"/>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170136</xdr:rowOff>
    </xdr:from>
    <xdr:ext cx="762000" cy="259045"/>
    <xdr:sp macro="" textlink="">
      <xdr:nvSpPr>
        <xdr:cNvPr id="329" name="テキスト ボックス 328"/>
        <xdr:cNvSpPr txBox="1"/>
      </xdr:nvSpPr>
      <xdr:spPr>
        <a:xfrm>
          <a:off x="14909800" y="10457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163528</xdr:rowOff>
    </xdr:from>
    <xdr:to>
      <xdr:col>21</xdr:col>
      <xdr:colOff>0</xdr:colOff>
      <xdr:row>60</xdr:row>
      <xdr:rowOff>1270</xdr:rowOff>
    </xdr:to>
    <xdr:cxnSp macro="">
      <xdr:nvCxnSpPr>
        <xdr:cNvPr id="330" name="直線コネクタ 329"/>
        <xdr:cNvCxnSpPr/>
      </xdr:nvCxnSpPr>
      <xdr:spPr>
        <a:xfrm flipV="1">
          <a:off x="13512800" y="10279078"/>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31" name="フローチャート : 判断 330"/>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12475</xdr:rowOff>
    </xdr:from>
    <xdr:ext cx="762000" cy="259045"/>
    <xdr:sp macro="" textlink="">
      <xdr:nvSpPr>
        <xdr:cNvPr id="332" name="テキスト ボックス 331"/>
        <xdr:cNvSpPr txBox="1"/>
      </xdr:nvSpPr>
      <xdr:spPr>
        <a:xfrm>
          <a:off x="14020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33" name="フローチャート : 判断 332"/>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72226</xdr:rowOff>
    </xdr:from>
    <xdr:ext cx="762000" cy="259045"/>
    <xdr:sp macro="" textlink="">
      <xdr:nvSpPr>
        <xdr:cNvPr id="334" name="テキスト ボックス 333"/>
        <xdr:cNvSpPr txBox="1"/>
      </xdr:nvSpPr>
      <xdr:spPr>
        <a:xfrm>
          <a:off x="13131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89746</xdr:rowOff>
    </xdr:from>
    <xdr:to>
      <xdr:col>24</xdr:col>
      <xdr:colOff>609600</xdr:colOff>
      <xdr:row>60</xdr:row>
      <xdr:rowOff>19896</xdr:rowOff>
    </xdr:to>
    <xdr:sp macro="" textlink="">
      <xdr:nvSpPr>
        <xdr:cNvPr id="340" name="円/楕円 339"/>
        <xdr:cNvSpPr/>
      </xdr:nvSpPr>
      <xdr:spPr>
        <a:xfrm>
          <a:off x="16967200" y="1020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106273</xdr:rowOff>
    </xdr:from>
    <xdr:ext cx="762000" cy="259045"/>
    <xdr:sp macro="" textlink="">
      <xdr:nvSpPr>
        <xdr:cNvPr id="341" name="定員管理の状況該当値テキスト"/>
        <xdr:cNvSpPr txBox="1"/>
      </xdr:nvSpPr>
      <xdr:spPr>
        <a:xfrm>
          <a:off x="17106900" y="1005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102386</xdr:rowOff>
    </xdr:from>
    <xdr:to>
      <xdr:col>23</xdr:col>
      <xdr:colOff>457200</xdr:colOff>
      <xdr:row>60</xdr:row>
      <xdr:rowOff>32536</xdr:rowOff>
    </xdr:to>
    <xdr:sp macro="" textlink="">
      <xdr:nvSpPr>
        <xdr:cNvPr id="342" name="円/楕円 341"/>
        <xdr:cNvSpPr/>
      </xdr:nvSpPr>
      <xdr:spPr>
        <a:xfrm>
          <a:off x="16129000" y="1021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42713</xdr:rowOff>
    </xdr:from>
    <xdr:ext cx="736600" cy="259045"/>
    <xdr:sp macro="" textlink="">
      <xdr:nvSpPr>
        <xdr:cNvPr id="343" name="テキスト ボックス 342"/>
        <xdr:cNvSpPr txBox="1"/>
      </xdr:nvSpPr>
      <xdr:spPr>
        <a:xfrm>
          <a:off x="15798800" y="99868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5.92</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110430</xdr:rowOff>
    </xdr:from>
    <xdr:to>
      <xdr:col>22</xdr:col>
      <xdr:colOff>254000</xdr:colOff>
      <xdr:row>60</xdr:row>
      <xdr:rowOff>40580</xdr:rowOff>
    </xdr:to>
    <xdr:sp macro="" textlink="">
      <xdr:nvSpPr>
        <xdr:cNvPr id="344" name="円/楕円 343"/>
        <xdr:cNvSpPr/>
      </xdr:nvSpPr>
      <xdr:spPr>
        <a:xfrm>
          <a:off x="15240000" y="1022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50757</xdr:rowOff>
    </xdr:from>
    <xdr:ext cx="762000" cy="259045"/>
    <xdr:sp macro="" textlink="">
      <xdr:nvSpPr>
        <xdr:cNvPr id="345" name="テキスト ボックス 344"/>
        <xdr:cNvSpPr txBox="1"/>
      </xdr:nvSpPr>
      <xdr:spPr>
        <a:xfrm>
          <a:off x="14909800" y="999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112728</xdr:rowOff>
    </xdr:from>
    <xdr:to>
      <xdr:col>21</xdr:col>
      <xdr:colOff>50800</xdr:colOff>
      <xdr:row>60</xdr:row>
      <xdr:rowOff>42878</xdr:rowOff>
    </xdr:to>
    <xdr:sp macro="" textlink="">
      <xdr:nvSpPr>
        <xdr:cNvPr id="346" name="円/楕円 345"/>
        <xdr:cNvSpPr/>
      </xdr:nvSpPr>
      <xdr:spPr>
        <a:xfrm>
          <a:off x="14351000" y="1022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53055</xdr:rowOff>
    </xdr:from>
    <xdr:ext cx="762000" cy="259045"/>
    <xdr:sp macro="" textlink="">
      <xdr:nvSpPr>
        <xdr:cNvPr id="347" name="テキスト ボックス 346"/>
        <xdr:cNvSpPr txBox="1"/>
      </xdr:nvSpPr>
      <xdr:spPr>
        <a:xfrm>
          <a:off x="14020800" y="999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121920</xdr:rowOff>
    </xdr:from>
    <xdr:to>
      <xdr:col>19</xdr:col>
      <xdr:colOff>533400</xdr:colOff>
      <xdr:row>60</xdr:row>
      <xdr:rowOff>52070</xdr:rowOff>
    </xdr:to>
    <xdr:sp macro="" textlink="">
      <xdr:nvSpPr>
        <xdr:cNvPr id="348" name="円/楕円 347"/>
        <xdr:cNvSpPr/>
      </xdr:nvSpPr>
      <xdr:spPr>
        <a:xfrm>
          <a:off x="134620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62247</xdr:rowOff>
    </xdr:from>
    <xdr:ext cx="762000" cy="259045"/>
    <xdr:sp macro="" textlink="">
      <xdr:nvSpPr>
        <xdr:cNvPr id="349" name="テキスト ボックス 348"/>
        <xdr:cNvSpPr txBox="1"/>
      </xdr:nvSpPr>
      <xdr:spPr>
        <a:xfrm>
          <a:off x="13131800" y="1000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標準税収入等及び標準財政規模の増加、並びに城山台小学校建築事業や木津中学校改築事業に係る自己負担金の支払いが前年度に完了したことなどにより、実質公債費比率は前年度と比べ</a:t>
          </a:r>
          <a:r>
            <a:rPr kumimoji="1" lang="en-US" altLang="ja-JP" sz="1300">
              <a:latin typeface="ＭＳ Ｐゴシック"/>
            </a:rPr>
            <a:t>0.5</a:t>
          </a:r>
          <a:r>
            <a:rPr kumimoji="1" lang="ja-JP" altLang="en-US" sz="1300">
              <a:latin typeface="ＭＳ Ｐゴシック"/>
            </a:rPr>
            <a:t>ポイント改善されたものの、依然類似団体と比べ高い比率となっている。</a:t>
          </a:r>
          <a:endParaRPr kumimoji="1" lang="en-US" altLang="ja-JP" sz="1300">
            <a:latin typeface="ＭＳ Ｐゴシック"/>
          </a:endParaRPr>
        </a:p>
        <a:p>
          <a:r>
            <a:rPr kumimoji="1" lang="ja-JP" altLang="en-US" sz="1300">
              <a:latin typeface="ＭＳ Ｐゴシック"/>
            </a:rPr>
            <a:t>　本市は、今後も義務教育施設の整備や新クリーンセンターの建設など多くの起債を予定しており、引き続き地方債償還金の増加が見込まれることから、財源の確保及び適正な起債による公債費の抑制が求められる。</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0" name="直線コネクタ 369"/>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1" name="テキスト ボックス 370"/>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4" name="直線コネクタ 373"/>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5"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6" name="直線コネクタ 375"/>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7"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8" name="直線コネクタ 377"/>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76200</xdr:rowOff>
    </xdr:from>
    <xdr:to>
      <xdr:col>24</xdr:col>
      <xdr:colOff>558800</xdr:colOff>
      <xdr:row>41</xdr:row>
      <xdr:rowOff>106363</xdr:rowOff>
    </xdr:to>
    <xdr:cxnSp macro="">
      <xdr:nvCxnSpPr>
        <xdr:cNvPr id="379" name="直線コネクタ 378"/>
        <xdr:cNvCxnSpPr/>
      </xdr:nvCxnSpPr>
      <xdr:spPr>
        <a:xfrm flipV="1">
          <a:off x="16179800" y="7105650"/>
          <a:ext cx="8382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80"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81" name="フローチャート : 判断 380"/>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94297</xdr:rowOff>
    </xdr:from>
    <xdr:to>
      <xdr:col>23</xdr:col>
      <xdr:colOff>406400</xdr:colOff>
      <xdr:row>41</xdr:row>
      <xdr:rowOff>106363</xdr:rowOff>
    </xdr:to>
    <xdr:cxnSp macro="">
      <xdr:nvCxnSpPr>
        <xdr:cNvPr id="382" name="直線コネクタ 381"/>
        <xdr:cNvCxnSpPr/>
      </xdr:nvCxnSpPr>
      <xdr:spPr>
        <a:xfrm>
          <a:off x="15290800" y="7123747"/>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3" name="フローチャート : 判断 382"/>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4" name="テキスト ボックス 383"/>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94297</xdr:rowOff>
    </xdr:from>
    <xdr:to>
      <xdr:col>22</xdr:col>
      <xdr:colOff>203200</xdr:colOff>
      <xdr:row>41</xdr:row>
      <xdr:rowOff>124460</xdr:rowOff>
    </xdr:to>
    <xdr:cxnSp macro="">
      <xdr:nvCxnSpPr>
        <xdr:cNvPr id="385" name="直線コネクタ 384"/>
        <xdr:cNvCxnSpPr/>
      </xdr:nvCxnSpPr>
      <xdr:spPr>
        <a:xfrm flipV="1">
          <a:off x="14401800" y="7123747"/>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6" name="フローチャート : 判断 385"/>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7" name="テキスト ボックス 386"/>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124460</xdr:rowOff>
    </xdr:from>
    <xdr:to>
      <xdr:col>21</xdr:col>
      <xdr:colOff>0</xdr:colOff>
      <xdr:row>41</xdr:row>
      <xdr:rowOff>142557</xdr:rowOff>
    </xdr:to>
    <xdr:cxnSp macro="">
      <xdr:nvCxnSpPr>
        <xdr:cNvPr id="388" name="直線コネクタ 387"/>
        <xdr:cNvCxnSpPr/>
      </xdr:nvCxnSpPr>
      <xdr:spPr>
        <a:xfrm flipV="1">
          <a:off x="13512800" y="7153910"/>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9" name="フローチャート : 判断 388"/>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90" name="テキスト ボックス 389"/>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91" name="フローチャート : 判断 390"/>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20020</xdr:rowOff>
    </xdr:from>
    <xdr:ext cx="762000" cy="259045"/>
    <xdr:sp macro="" textlink="">
      <xdr:nvSpPr>
        <xdr:cNvPr id="392" name="テキスト ボックス 391"/>
        <xdr:cNvSpPr txBox="1"/>
      </xdr:nvSpPr>
      <xdr:spPr>
        <a:xfrm>
          <a:off x="13131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25400</xdr:rowOff>
    </xdr:from>
    <xdr:to>
      <xdr:col>24</xdr:col>
      <xdr:colOff>609600</xdr:colOff>
      <xdr:row>41</xdr:row>
      <xdr:rowOff>127000</xdr:rowOff>
    </xdr:to>
    <xdr:sp macro="" textlink="">
      <xdr:nvSpPr>
        <xdr:cNvPr id="398" name="円/楕円 397"/>
        <xdr:cNvSpPr/>
      </xdr:nvSpPr>
      <xdr:spPr>
        <a:xfrm>
          <a:off x="16967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168927</xdr:rowOff>
    </xdr:from>
    <xdr:ext cx="762000" cy="259045"/>
    <xdr:sp macro="" textlink="">
      <xdr:nvSpPr>
        <xdr:cNvPr id="399" name="公債費負担の状況該当値テキスト"/>
        <xdr:cNvSpPr txBox="1"/>
      </xdr:nvSpPr>
      <xdr:spPr>
        <a:xfrm>
          <a:off x="17106900" y="702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55563</xdr:rowOff>
    </xdr:from>
    <xdr:to>
      <xdr:col>23</xdr:col>
      <xdr:colOff>457200</xdr:colOff>
      <xdr:row>41</xdr:row>
      <xdr:rowOff>157163</xdr:rowOff>
    </xdr:to>
    <xdr:sp macro="" textlink="">
      <xdr:nvSpPr>
        <xdr:cNvPr id="400" name="円/楕円 399"/>
        <xdr:cNvSpPr/>
      </xdr:nvSpPr>
      <xdr:spPr>
        <a:xfrm>
          <a:off x="16129000" y="708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141940</xdr:rowOff>
    </xdr:from>
    <xdr:ext cx="736600" cy="259045"/>
    <xdr:sp macro="" textlink="">
      <xdr:nvSpPr>
        <xdr:cNvPr id="401" name="テキスト ボックス 400"/>
        <xdr:cNvSpPr txBox="1"/>
      </xdr:nvSpPr>
      <xdr:spPr>
        <a:xfrm>
          <a:off x="15798800" y="7171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43497</xdr:rowOff>
    </xdr:from>
    <xdr:to>
      <xdr:col>22</xdr:col>
      <xdr:colOff>254000</xdr:colOff>
      <xdr:row>41</xdr:row>
      <xdr:rowOff>145097</xdr:rowOff>
    </xdr:to>
    <xdr:sp macro="" textlink="">
      <xdr:nvSpPr>
        <xdr:cNvPr id="402" name="円/楕円 401"/>
        <xdr:cNvSpPr/>
      </xdr:nvSpPr>
      <xdr:spPr>
        <a:xfrm>
          <a:off x="15240000" y="707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129874</xdr:rowOff>
    </xdr:from>
    <xdr:ext cx="762000" cy="259045"/>
    <xdr:sp macro="" textlink="">
      <xdr:nvSpPr>
        <xdr:cNvPr id="403" name="テキスト ボックス 402"/>
        <xdr:cNvSpPr txBox="1"/>
      </xdr:nvSpPr>
      <xdr:spPr>
        <a:xfrm>
          <a:off x="14909800" y="715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73660</xdr:rowOff>
    </xdr:from>
    <xdr:to>
      <xdr:col>21</xdr:col>
      <xdr:colOff>50800</xdr:colOff>
      <xdr:row>42</xdr:row>
      <xdr:rowOff>3810</xdr:rowOff>
    </xdr:to>
    <xdr:sp macro="" textlink="">
      <xdr:nvSpPr>
        <xdr:cNvPr id="404" name="円/楕円 403"/>
        <xdr:cNvSpPr/>
      </xdr:nvSpPr>
      <xdr:spPr>
        <a:xfrm>
          <a:off x="14351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160037</xdr:rowOff>
    </xdr:from>
    <xdr:ext cx="762000" cy="259045"/>
    <xdr:sp macro="" textlink="">
      <xdr:nvSpPr>
        <xdr:cNvPr id="405" name="テキスト ボックス 404"/>
        <xdr:cNvSpPr txBox="1"/>
      </xdr:nvSpPr>
      <xdr:spPr>
        <a:xfrm>
          <a:off x="14020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406" name="円/楕円 405"/>
        <xdr:cNvSpPr/>
      </xdr:nvSpPr>
      <xdr:spPr>
        <a:xfrm>
          <a:off x="13462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6684</xdr:rowOff>
    </xdr:from>
    <xdr:ext cx="762000" cy="259045"/>
    <xdr:sp macro="" textlink="">
      <xdr:nvSpPr>
        <xdr:cNvPr id="407" name="テキスト ボックス 406"/>
        <xdr:cNvSpPr txBox="1"/>
      </xdr:nvSpPr>
      <xdr:spPr>
        <a:xfrm>
          <a:off x="13131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類似団体内平均値が前年度から△</a:t>
          </a:r>
          <a:r>
            <a:rPr kumimoji="1" lang="en-US" altLang="ja-JP" sz="1300">
              <a:latin typeface="ＭＳ Ｐゴシック"/>
            </a:rPr>
            <a:t>4.4</a:t>
          </a:r>
          <a:r>
            <a:rPr kumimoji="1" lang="ja-JP" altLang="en-US" sz="1300">
              <a:latin typeface="ＭＳ Ｐゴシック"/>
            </a:rPr>
            <a:t>ポイント減少したのに対し、本市は△</a:t>
          </a:r>
          <a:r>
            <a:rPr kumimoji="1" lang="en-US" altLang="ja-JP" sz="1300">
              <a:latin typeface="ＭＳ Ｐゴシック"/>
            </a:rPr>
            <a:t>12.6</a:t>
          </a:r>
          <a:r>
            <a:rPr kumimoji="1" lang="ja-JP" altLang="en-US" sz="1300">
              <a:latin typeface="ＭＳ Ｐゴシック"/>
            </a:rPr>
            <a:t>ポイントと大幅に減少した。これは、前年度算定時点では計上されなかった城山台小学校建設事業及び木津中学校改築事業に係る国庫支出金の内示を受け、充当可能特定歳入が増加したことが要因として挙げられる。</a:t>
          </a:r>
          <a:endParaRPr kumimoji="1" lang="en-US" altLang="ja-JP" sz="1300">
            <a:latin typeface="ＭＳ Ｐゴシック"/>
          </a:endParaRPr>
        </a:p>
        <a:p>
          <a:r>
            <a:rPr kumimoji="1" lang="ja-JP" altLang="en-US" sz="1300">
              <a:latin typeface="ＭＳ Ｐゴシック"/>
            </a:rPr>
            <a:t>　本市の将来負担比率は平均値と比べ高く、今後も学校教育施設の整備や防災対策、新クリーンセンター建設等に伴う起債を予定していることから、引き続き将来負担の抑制及び負担の平準化を図る必要がある。</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4" name="直線コネクタ 423"/>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5" name="テキスト ボックス 424"/>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8" name="直線コネクタ 427"/>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9" name="テキスト ボックス 428"/>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2" name="直線コネクタ 431"/>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3"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4" name="直線コネクタ 433"/>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5"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6" name="直線コネクタ 435"/>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43180</xdr:rowOff>
    </xdr:from>
    <xdr:to>
      <xdr:col>24</xdr:col>
      <xdr:colOff>558800</xdr:colOff>
      <xdr:row>17</xdr:row>
      <xdr:rowOff>119189</xdr:rowOff>
    </xdr:to>
    <xdr:cxnSp macro="">
      <xdr:nvCxnSpPr>
        <xdr:cNvPr id="437" name="直線コネクタ 436"/>
        <xdr:cNvCxnSpPr/>
      </xdr:nvCxnSpPr>
      <xdr:spPr>
        <a:xfrm flipV="1">
          <a:off x="16179800" y="2957830"/>
          <a:ext cx="838200" cy="76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8"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9" name="フローチャート : 判断 438"/>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79978</xdr:rowOff>
    </xdr:from>
    <xdr:to>
      <xdr:col>23</xdr:col>
      <xdr:colOff>406400</xdr:colOff>
      <xdr:row>17</xdr:row>
      <xdr:rowOff>119189</xdr:rowOff>
    </xdr:to>
    <xdr:cxnSp macro="">
      <xdr:nvCxnSpPr>
        <xdr:cNvPr id="440" name="直線コネクタ 439"/>
        <xdr:cNvCxnSpPr/>
      </xdr:nvCxnSpPr>
      <xdr:spPr>
        <a:xfrm>
          <a:off x="15290800" y="2994628"/>
          <a:ext cx="889000" cy="39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41" name="フローチャート : 判断 440"/>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42" name="テキスト ボックス 441"/>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79978</xdr:rowOff>
    </xdr:from>
    <xdr:to>
      <xdr:col>22</xdr:col>
      <xdr:colOff>203200</xdr:colOff>
      <xdr:row>17</xdr:row>
      <xdr:rowOff>138493</xdr:rowOff>
    </xdr:to>
    <xdr:cxnSp macro="">
      <xdr:nvCxnSpPr>
        <xdr:cNvPr id="443" name="直線コネクタ 442"/>
        <xdr:cNvCxnSpPr/>
      </xdr:nvCxnSpPr>
      <xdr:spPr>
        <a:xfrm flipV="1">
          <a:off x="14401800" y="2994628"/>
          <a:ext cx="889000" cy="58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4" name="フローチャート : 判断 443"/>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45" name="テキスト ボックス 444"/>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138493</xdr:rowOff>
    </xdr:from>
    <xdr:to>
      <xdr:col>21</xdr:col>
      <xdr:colOff>0</xdr:colOff>
      <xdr:row>18</xdr:row>
      <xdr:rowOff>74422</xdr:rowOff>
    </xdr:to>
    <xdr:cxnSp macro="">
      <xdr:nvCxnSpPr>
        <xdr:cNvPr id="446" name="直線コネクタ 445"/>
        <xdr:cNvCxnSpPr/>
      </xdr:nvCxnSpPr>
      <xdr:spPr>
        <a:xfrm flipV="1">
          <a:off x="13512800" y="3053143"/>
          <a:ext cx="889000" cy="107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7" name="フローチャート : 判断 446"/>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8" name="テキスト ボックス 447"/>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9" name="フローチャート : 判断 448"/>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78090</xdr:rowOff>
    </xdr:from>
    <xdr:ext cx="762000" cy="259045"/>
    <xdr:sp macro="" textlink="">
      <xdr:nvSpPr>
        <xdr:cNvPr id="450" name="テキスト ボックス 449"/>
        <xdr:cNvSpPr txBox="1"/>
      </xdr:nvSpPr>
      <xdr:spPr>
        <a:xfrm>
          <a:off x="13131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163830</xdr:rowOff>
    </xdr:from>
    <xdr:to>
      <xdr:col>24</xdr:col>
      <xdr:colOff>609600</xdr:colOff>
      <xdr:row>17</xdr:row>
      <xdr:rowOff>93980</xdr:rowOff>
    </xdr:to>
    <xdr:sp macro="" textlink="">
      <xdr:nvSpPr>
        <xdr:cNvPr id="456" name="円/楕円 455"/>
        <xdr:cNvSpPr/>
      </xdr:nvSpPr>
      <xdr:spPr>
        <a:xfrm>
          <a:off x="16967200" y="290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135907</xdr:rowOff>
    </xdr:from>
    <xdr:ext cx="762000" cy="259045"/>
    <xdr:sp macro="" textlink="">
      <xdr:nvSpPr>
        <xdr:cNvPr id="457" name="将来負担の状況該当値テキスト"/>
        <xdr:cNvSpPr txBox="1"/>
      </xdr:nvSpPr>
      <xdr:spPr>
        <a:xfrm>
          <a:off x="17106900" y="2879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68389</xdr:rowOff>
    </xdr:from>
    <xdr:to>
      <xdr:col>23</xdr:col>
      <xdr:colOff>457200</xdr:colOff>
      <xdr:row>17</xdr:row>
      <xdr:rowOff>169989</xdr:rowOff>
    </xdr:to>
    <xdr:sp macro="" textlink="">
      <xdr:nvSpPr>
        <xdr:cNvPr id="458" name="円/楕円 457"/>
        <xdr:cNvSpPr/>
      </xdr:nvSpPr>
      <xdr:spPr>
        <a:xfrm>
          <a:off x="16129000" y="2983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154766</xdr:rowOff>
    </xdr:from>
    <xdr:ext cx="736600" cy="259045"/>
    <xdr:sp macro="" textlink="">
      <xdr:nvSpPr>
        <xdr:cNvPr id="459" name="テキスト ボックス 458"/>
        <xdr:cNvSpPr txBox="1"/>
      </xdr:nvSpPr>
      <xdr:spPr>
        <a:xfrm>
          <a:off x="15798800" y="30694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29178</xdr:rowOff>
    </xdr:from>
    <xdr:to>
      <xdr:col>22</xdr:col>
      <xdr:colOff>254000</xdr:colOff>
      <xdr:row>17</xdr:row>
      <xdr:rowOff>130778</xdr:rowOff>
    </xdr:to>
    <xdr:sp macro="" textlink="">
      <xdr:nvSpPr>
        <xdr:cNvPr id="460" name="円/楕円 459"/>
        <xdr:cNvSpPr/>
      </xdr:nvSpPr>
      <xdr:spPr>
        <a:xfrm>
          <a:off x="15240000" y="29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115555</xdr:rowOff>
    </xdr:from>
    <xdr:ext cx="762000" cy="259045"/>
    <xdr:sp macro="" textlink="">
      <xdr:nvSpPr>
        <xdr:cNvPr id="461" name="テキスト ボックス 460"/>
        <xdr:cNvSpPr txBox="1"/>
      </xdr:nvSpPr>
      <xdr:spPr>
        <a:xfrm>
          <a:off x="14909800" y="30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87693</xdr:rowOff>
    </xdr:from>
    <xdr:to>
      <xdr:col>21</xdr:col>
      <xdr:colOff>50800</xdr:colOff>
      <xdr:row>18</xdr:row>
      <xdr:rowOff>17843</xdr:rowOff>
    </xdr:to>
    <xdr:sp macro="" textlink="">
      <xdr:nvSpPr>
        <xdr:cNvPr id="462" name="円/楕円 461"/>
        <xdr:cNvSpPr/>
      </xdr:nvSpPr>
      <xdr:spPr>
        <a:xfrm>
          <a:off x="14351000" y="3002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2620</xdr:rowOff>
    </xdr:from>
    <xdr:ext cx="762000" cy="259045"/>
    <xdr:sp macro="" textlink="">
      <xdr:nvSpPr>
        <xdr:cNvPr id="463" name="テキスト ボックス 462"/>
        <xdr:cNvSpPr txBox="1"/>
      </xdr:nvSpPr>
      <xdr:spPr>
        <a:xfrm>
          <a:off x="14020800" y="308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23622</xdr:rowOff>
    </xdr:from>
    <xdr:to>
      <xdr:col>19</xdr:col>
      <xdr:colOff>533400</xdr:colOff>
      <xdr:row>18</xdr:row>
      <xdr:rowOff>125222</xdr:rowOff>
    </xdr:to>
    <xdr:sp macro="" textlink="">
      <xdr:nvSpPr>
        <xdr:cNvPr id="464" name="円/楕円 463"/>
        <xdr:cNvSpPr/>
      </xdr:nvSpPr>
      <xdr:spPr>
        <a:xfrm>
          <a:off x="13462000" y="310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109999</xdr:rowOff>
    </xdr:from>
    <xdr:ext cx="762000" cy="259045"/>
    <xdr:sp macro="" textlink="">
      <xdr:nvSpPr>
        <xdr:cNvPr id="465" name="テキスト ボックス 464"/>
        <xdr:cNvSpPr txBox="1"/>
      </xdr:nvSpPr>
      <xdr:spPr>
        <a:xfrm>
          <a:off x="13131800" y="319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京都府木津川市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73,095
72,625
85.13
25,960,353
25,303,984
308,839
16,291,735
29,648,483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64.0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市は類似団体と比べ職員数が少なく、また消防・清掃等の業務を一部事務組合が行っているため、類似団体内平均値より低くなっているが、一部事務組合に対する負担金のうち人件費充当分を本市人件費に振り替えると、類似団体内平均値より高い数値となる。</a:t>
          </a:r>
          <a:endParaRPr kumimoji="1" lang="en-US" altLang="ja-JP" sz="1300">
            <a:latin typeface="ＭＳ Ｐゴシック"/>
          </a:endParaRPr>
        </a:p>
        <a:p>
          <a:r>
            <a:rPr kumimoji="1" lang="ja-JP" altLang="en-US" sz="1300">
              <a:latin typeface="ＭＳ Ｐゴシック"/>
            </a:rPr>
            <a:t>　人口増加に伴う行政需要の増大のため、人件費は一概に抑制することが出来ない要因であることから、一部事務組合負担分を含めた人件費の適正な規模での推移に努める。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130810</xdr:rowOff>
    </xdr:from>
    <xdr:to>
      <xdr:col>7</xdr:col>
      <xdr:colOff>15875</xdr:colOff>
      <xdr:row>35</xdr:row>
      <xdr:rowOff>168910</xdr:rowOff>
    </xdr:to>
    <xdr:cxnSp macro="">
      <xdr:nvCxnSpPr>
        <xdr:cNvPr id="64" name="直線コネクタ 63"/>
        <xdr:cNvCxnSpPr/>
      </xdr:nvCxnSpPr>
      <xdr:spPr>
        <a:xfrm>
          <a:off x="3987800" y="61315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130810</xdr:rowOff>
    </xdr:from>
    <xdr:to>
      <xdr:col>5</xdr:col>
      <xdr:colOff>549275</xdr:colOff>
      <xdr:row>36</xdr:row>
      <xdr:rowOff>20320</xdr:rowOff>
    </xdr:to>
    <xdr:cxnSp macro="">
      <xdr:nvCxnSpPr>
        <xdr:cNvPr id="67" name="直線コネクタ 66"/>
        <xdr:cNvCxnSpPr/>
      </xdr:nvCxnSpPr>
      <xdr:spPr>
        <a:xfrm flipV="1">
          <a:off x="3098800" y="61315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20320</xdr:rowOff>
    </xdr:from>
    <xdr:to>
      <xdr:col>4</xdr:col>
      <xdr:colOff>346075</xdr:colOff>
      <xdr:row>36</xdr:row>
      <xdr:rowOff>50800</xdr:rowOff>
    </xdr:to>
    <xdr:cxnSp macro="">
      <xdr:nvCxnSpPr>
        <xdr:cNvPr id="70" name="直線コネクタ 69"/>
        <xdr:cNvCxnSpPr/>
      </xdr:nvCxnSpPr>
      <xdr:spPr>
        <a:xfrm flipV="1">
          <a:off x="2209800" y="61925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2" name="テキスト ボックス 71"/>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27940</xdr:rowOff>
    </xdr:from>
    <xdr:to>
      <xdr:col>3</xdr:col>
      <xdr:colOff>142875</xdr:colOff>
      <xdr:row>36</xdr:row>
      <xdr:rowOff>50800</xdr:rowOff>
    </xdr:to>
    <xdr:cxnSp macro="">
      <xdr:nvCxnSpPr>
        <xdr:cNvPr id="73" name="直線コネクタ 72"/>
        <xdr:cNvCxnSpPr/>
      </xdr:nvCxnSpPr>
      <xdr:spPr>
        <a:xfrm>
          <a:off x="1320800" y="62001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77" name="テキスト ボックス 76"/>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118110</xdr:rowOff>
    </xdr:from>
    <xdr:to>
      <xdr:col>7</xdr:col>
      <xdr:colOff>66675</xdr:colOff>
      <xdr:row>36</xdr:row>
      <xdr:rowOff>48260</xdr:rowOff>
    </xdr:to>
    <xdr:sp macro="" textlink="">
      <xdr:nvSpPr>
        <xdr:cNvPr id="83" name="円/楕円 82"/>
        <xdr:cNvSpPr/>
      </xdr:nvSpPr>
      <xdr:spPr>
        <a:xfrm>
          <a:off x="47752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134637</xdr:rowOff>
    </xdr:from>
    <xdr:ext cx="762000" cy="259045"/>
    <xdr:sp macro="" textlink="">
      <xdr:nvSpPr>
        <xdr:cNvPr id="84" name="人件費該当値テキスト"/>
        <xdr:cNvSpPr txBox="1"/>
      </xdr:nvSpPr>
      <xdr:spPr>
        <a:xfrm>
          <a:off x="49149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80010</xdr:rowOff>
    </xdr:from>
    <xdr:to>
      <xdr:col>5</xdr:col>
      <xdr:colOff>600075</xdr:colOff>
      <xdr:row>36</xdr:row>
      <xdr:rowOff>10160</xdr:rowOff>
    </xdr:to>
    <xdr:sp macro="" textlink="">
      <xdr:nvSpPr>
        <xdr:cNvPr id="85" name="円/楕円 84"/>
        <xdr:cNvSpPr/>
      </xdr:nvSpPr>
      <xdr:spPr>
        <a:xfrm>
          <a:off x="3937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20337</xdr:rowOff>
    </xdr:from>
    <xdr:ext cx="736600" cy="259045"/>
    <xdr:sp macro="" textlink="">
      <xdr:nvSpPr>
        <xdr:cNvPr id="86" name="テキスト ボックス 85"/>
        <xdr:cNvSpPr txBox="1"/>
      </xdr:nvSpPr>
      <xdr:spPr>
        <a:xfrm>
          <a:off x="3606800" y="5849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140970</xdr:rowOff>
    </xdr:from>
    <xdr:to>
      <xdr:col>4</xdr:col>
      <xdr:colOff>396875</xdr:colOff>
      <xdr:row>36</xdr:row>
      <xdr:rowOff>71120</xdr:rowOff>
    </xdr:to>
    <xdr:sp macro="" textlink="">
      <xdr:nvSpPr>
        <xdr:cNvPr id="87" name="円/楕円 86"/>
        <xdr:cNvSpPr/>
      </xdr:nvSpPr>
      <xdr:spPr>
        <a:xfrm>
          <a:off x="3048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81297</xdr:rowOff>
    </xdr:from>
    <xdr:ext cx="762000" cy="259045"/>
    <xdr:sp macro="" textlink="">
      <xdr:nvSpPr>
        <xdr:cNvPr id="88" name="テキスト ボックス 87"/>
        <xdr:cNvSpPr txBox="1"/>
      </xdr:nvSpPr>
      <xdr:spPr>
        <a:xfrm>
          <a:off x="2717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0</xdr:rowOff>
    </xdr:from>
    <xdr:to>
      <xdr:col>3</xdr:col>
      <xdr:colOff>193675</xdr:colOff>
      <xdr:row>36</xdr:row>
      <xdr:rowOff>101600</xdr:rowOff>
    </xdr:to>
    <xdr:sp macro="" textlink="">
      <xdr:nvSpPr>
        <xdr:cNvPr id="89" name="円/楕円 88"/>
        <xdr:cNvSpPr/>
      </xdr:nvSpPr>
      <xdr:spPr>
        <a:xfrm>
          <a:off x="2159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111777</xdr:rowOff>
    </xdr:from>
    <xdr:ext cx="762000" cy="259045"/>
    <xdr:sp macro="" textlink="">
      <xdr:nvSpPr>
        <xdr:cNvPr id="90" name="テキスト ボックス 89"/>
        <xdr:cNvSpPr txBox="1"/>
      </xdr:nvSpPr>
      <xdr:spPr>
        <a:xfrm>
          <a:off x="1828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148590</xdr:rowOff>
    </xdr:from>
    <xdr:to>
      <xdr:col>1</xdr:col>
      <xdr:colOff>676275</xdr:colOff>
      <xdr:row>36</xdr:row>
      <xdr:rowOff>78740</xdr:rowOff>
    </xdr:to>
    <xdr:sp macro="" textlink="">
      <xdr:nvSpPr>
        <xdr:cNvPr id="91" name="円/楕円 90"/>
        <xdr:cNvSpPr/>
      </xdr:nvSpPr>
      <xdr:spPr>
        <a:xfrm>
          <a:off x="1270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88917</xdr:rowOff>
    </xdr:from>
    <xdr:ext cx="762000" cy="259045"/>
    <xdr:sp macro="" textlink="">
      <xdr:nvSpPr>
        <xdr:cNvPr id="92" name="テキスト ボックス 91"/>
        <xdr:cNvSpPr txBox="1"/>
      </xdr:nvSpPr>
      <xdr:spPr>
        <a:xfrm>
          <a:off x="939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の少なさをカバーするため、委託料及び臨時職員の雇用に係る経費が多く、ごみ処理を現状市外に委託せざるを得ず、また経費削減及びサービス向上を図るために民間委託を推進していることから、類似団体内平均値より高い数値で推移してい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においては、可燃ごみ処理経費等が増加したため、物件費に係る経常収支比率は大きく増加しており、類似団体内平均値との差も拡大した。今後は合併前から引き継いだ施設のあり方を見直す等、物件費の抑制を図る必要があ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123190</xdr:rowOff>
    </xdr:from>
    <xdr:to>
      <xdr:col>24</xdr:col>
      <xdr:colOff>31750</xdr:colOff>
      <xdr:row>18</xdr:row>
      <xdr:rowOff>58420</xdr:rowOff>
    </xdr:to>
    <xdr:cxnSp macro="">
      <xdr:nvCxnSpPr>
        <xdr:cNvPr id="125" name="直線コネクタ 124"/>
        <xdr:cNvCxnSpPr/>
      </xdr:nvCxnSpPr>
      <xdr:spPr>
        <a:xfrm>
          <a:off x="15671800" y="303784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5097</xdr:rowOff>
    </xdr:from>
    <xdr:ext cx="762000" cy="259045"/>
    <xdr:sp macro="" textlink="">
      <xdr:nvSpPr>
        <xdr:cNvPr id="126" name="物件費平均値テキスト"/>
        <xdr:cNvSpPr txBox="1"/>
      </xdr:nvSpPr>
      <xdr:spPr>
        <a:xfrm>
          <a:off x="16598900" y="2748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46990</xdr:rowOff>
    </xdr:from>
    <xdr:to>
      <xdr:col>22</xdr:col>
      <xdr:colOff>565150</xdr:colOff>
      <xdr:row>17</xdr:row>
      <xdr:rowOff>123190</xdr:rowOff>
    </xdr:to>
    <xdr:cxnSp macro="">
      <xdr:nvCxnSpPr>
        <xdr:cNvPr id="128" name="直線コネクタ 127"/>
        <xdr:cNvCxnSpPr/>
      </xdr:nvCxnSpPr>
      <xdr:spPr>
        <a:xfrm>
          <a:off x="14782800" y="29616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47007</xdr:rowOff>
    </xdr:from>
    <xdr:ext cx="736600" cy="259045"/>
    <xdr:sp macro="" textlink="">
      <xdr:nvSpPr>
        <xdr:cNvPr id="130" name="テキスト ボックス 129"/>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1270</xdr:rowOff>
    </xdr:from>
    <xdr:to>
      <xdr:col>21</xdr:col>
      <xdr:colOff>361950</xdr:colOff>
      <xdr:row>17</xdr:row>
      <xdr:rowOff>46990</xdr:rowOff>
    </xdr:to>
    <xdr:cxnSp macro="">
      <xdr:nvCxnSpPr>
        <xdr:cNvPr id="131" name="直線コネクタ 130"/>
        <xdr:cNvCxnSpPr/>
      </xdr:nvCxnSpPr>
      <xdr:spPr>
        <a:xfrm>
          <a:off x="13893800" y="2915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16527</xdr:rowOff>
    </xdr:from>
    <xdr:ext cx="762000" cy="259045"/>
    <xdr:sp macro="" textlink="">
      <xdr:nvSpPr>
        <xdr:cNvPr id="133" name="テキスト ボックス 132"/>
        <xdr:cNvSpPr txBox="1"/>
      </xdr:nvSpPr>
      <xdr:spPr>
        <a:xfrm>
          <a:off x="14401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1270</xdr:rowOff>
    </xdr:from>
    <xdr:to>
      <xdr:col>20</xdr:col>
      <xdr:colOff>158750</xdr:colOff>
      <xdr:row>17</xdr:row>
      <xdr:rowOff>8890</xdr:rowOff>
    </xdr:to>
    <xdr:cxnSp macro="">
      <xdr:nvCxnSpPr>
        <xdr:cNvPr id="134" name="直線コネクタ 133"/>
        <xdr:cNvCxnSpPr/>
      </xdr:nvCxnSpPr>
      <xdr:spPr>
        <a:xfrm flipV="1">
          <a:off x="13004800" y="29159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165117</xdr:rowOff>
    </xdr:from>
    <xdr:ext cx="762000" cy="259045"/>
    <xdr:sp macro="" textlink="">
      <xdr:nvSpPr>
        <xdr:cNvPr id="136" name="テキスト ボックス 135"/>
        <xdr:cNvSpPr txBox="1"/>
      </xdr:nvSpPr>
      <xdr:spPr>
        <a:xfrm>
          <a:off x="13512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66057</xdr:rowOff>
    </xdr:from>
    <xdr:ext cx="762000" cy="259045"/>
    <xdr:sp macro="" textlink="">
      <xdr:nvSpPr>
        <xdr:cNvPr id="138" name="テキスト ボックス 137"/>
        <xdr:cNvSpPr txBox="1"/>
      </xdr:nvSpPr>
      <xdr:spPr>
        <a:xfrm>
          <a:off x="12623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7620</xdr:rowOff>
    </xdr:from>
    <xdr:to>
      <xdr:col>24</xdr:col>
      <xdr:colOff>82550</xdr:colOff>
      <xdr:row>18</xdr:row>
      <xdr:rowOff>109220</xdr:rowOff>
    </xdr:to>
    <xdr:sp macro="" textlink="">
      <xdr:nvSpPr>
        <xdr:cNvPr id="144" name="円/楕円 143"/>
        <xdr:cNvSpPr/>
      </xdr:nvSpPr>
      <xdr:spPr>
        <a:xfrm>
          <a:off x="164592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151147</xdr:rowOff>
    </xdr:from>
    <xdr:ext cx="762000" cy="259045"/>
    <xdr:sp macro="" textlink="">
      <xdr:nvSpPr>
        <xdr:cNvPr id="145" name="物件費該当値テキスト"/>
        <xdr:cNvSpPr txBox="1"/>
      </xdr:nvSpPr>
      <xdr:spPr>
        <a:xfrm>
          <a:off x="165989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72390</xdr:rowOff>
    </xdr:from>
    <xdr:to>
      <xdr:col>22</xdr:col>
      <xdr:colOff>615950</xdr:colOff>
      <xdr:row>18</xdr:row>
      <xdr:rowOff>2540</xdr:rowOff>
    </xdr:to>
    <xdr:sp macro="" textlink="">
      <xdr:nvSpPr>
        <xdr:cNvPr id="146" name="円/楕円 145"/>
        <xdr:cNvSpPr/>
      </xdr:nvSpPr>
      <xdr:spPr>
        <a:xfrm>
          <a:off x="156210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158767</xdr:rowOff>
    </xdr:from>
    <xdr:ext cx="736600" cy="259045"/>
    <xdr:sp macro="" textlink="">
      <xdr:nvSpPr>
        <xdr:cNvPr id="147" name="テキスト ボックス 146"/>
        <xdr:cNvSpPr txBox="1"/>
      </xdr:nvSpPr>
      <xdr:spPr>
        <a:xfrm>
          <a:off x="15290800" y="307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167640</xdr:rowOff>
    </xdr:from>
    <xdr:to>
      <xdr:col>21</xdr:col>
      <xdr:colOff>412750</xdr:colOff>
      <xdr:row>17</xdr:row>
      <xdr:rowOff>97790</xdr:rowOff>
    </xdr:to>
    <xdr:sp macro="" textlink="">
      <xdr:nvSpPr>
        <xdr:cNvPr id="148" name="円/楕円 147"/>
        <xdr:cNvSpPr/>
      </xdr:nvSpPr>
      <xdr:spPr>
        <a:xfrm>
          <a:off x="14732000" y="291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49" name="テキスト ボックス 14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121920</xdr:rowOff>
    </xdr:from>
    <xdr:to>
      <xdr:col>20</xdr:col>
      <xdr:colOff>209550</xdr:colOff>
      <xdr:row>17</xdr:row>
      <xdr:rowOff>52070</xdr:rowOff>
    </xdr:to>
    <xdr:sp macro="" textlink="">
      <xdr:nvSpPr>
        <xdr:cNvPr id="150" name="円/楕円 149"/>
        <xdr:cNvSpPr/>
      </xdr:nvSpPr>
      <xdr:spPr>
        <a:xfrm>
          <a:off x="13843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36847</xdr:rowOff>
    </xdr:from>
    <xdr:ext cx="762000" cy="259045"/>
    <xdr:sp macro="" textlink="">
      <xdr:nvSpPr>
        <xdr:cNvPr id="151" name="テキスト ボックス 150"/>
        <xdr:cNvSpPr txBox="1"/>
      </xdr:nvSpPr>
      <xdr:spPr>
        <a:xfrm>
          <a:off x="13512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129540</xdr:rowOff>
    </xdr:from>
    <xdr:to>
      <xdr:col>19</xdr:col>
      <xdr:colOff>6350</xdr:colOff>
      <xdr:row>17</xdr:row>
      <xdr:rowOff>59690</xdr:rowOff>
    </xdr:to>
    <xdr:sp macro="" textlink="">
      <xdr:nvSpPr>
        <xdr:cNvPr id="152" name="円/楕円 151"/>
        <xdr:cNvSpPr/>
      </xdr:nvSpPr>
      <xdr:spPr>
        <a:xfrm>
          <a:off x="12954000" y="287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44467</xdr:rowOff>
    </xdr:from>
    <xdr:ext cx="762000" cy="259045"/>
    <xdr:sp macro="" textlink="">
      <xdr:nvSpPr>
        <xdr:cNvPr id="153" name="テキスト ボックス 152"/>
        <xdr:cNvSpPr txBox="1"/>
      </xdr:nvSpPr>
      <xdr:spPr>
        <a:xfrm>
          <a:off x="12623800" y="295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市は人口が増加しており、また人口に占める子どもの割合が高く、児童措置費をはじめとする子育て関連の扶助費が高いほか、障害者福祉費等の扶助費も年々増加傾向にある。このため、類似団体内平均値より扶助費に係る経常収支比率が高くなっている。</a:t>
          </a:r>
          <a:endParaRPr kumimoji="1" lang="en-US" altLang="ja-JP" sz="1300">
            <a:latin typeface="ＭＳ Ｐゴシック"/>
          </a:endParaRPr>
        </a:p>
        <a:p>
          <a:r>
            <a:rPr kumimoji="1" lang="ja-JP" altLang="en-US" sz="1300">
              <a:latin typeface="ＭＳ Ｐゴシック"/>
            </a:rPr>
            <a:t>　今後も市独自施策の充実と制度の廃止・見直しの双方の視点から検討を行い、義務的経費である扶助費が財政を圧迫することのないよう、抑制に努める。　</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69850</xdr:rowOff>
    </xdr:from>
    <xdr:to>
      <xdr:col>7</xdr:col>
      <xdr:colOff>15875</xdr:colOff>
      <xdr:row>55</xdr:row>
      <xdr:rowOff>100330</xdr:rowOff>
    </xdr:to>
    <xdr:cxnSp macro="">
      <xdr:nvCxnSpPr>
        <xdr:cNvPr id="186" name="直線コネクタ 185"/>
        <xdr:cNvCxnSpPr/>
      </xdr:nvCxnSpPr>
      <xdr:spPr>
        <a:xfrm>
          <a:off x="3987800" y="94996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5097</xdr:rowOff>
    </xdr:from>
    <xdr:ext cx="762000" cy="259045"/>
    <xdr:sp macro="" textlink="">
      <xdr:nvSpPr>
        <xdr:cNvPr id="187" name="扶助費平均値テキスト"/>
        <xdr:cNvSpPr txBox="1"/>
      </xdr:nvSpPr>
      <xdr:spPr>
        <a:xfrm>
          <a:off x="4914900" y="926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62230</xdr:rowOff>
    </xdr:from>
    <xdr:to>
      <xdr:col>5</xdr:col>
      <xdr:colOff>549275</xdr:colOff>
      <xdr:row>55</xdr:row>
      <xdr:rowOff>69850</xdr:rowOff>
    </xdr:to>
    <xdr:cxnSp macro="">
      <xdr:nvCxnSpPr>
        <xdr:cNvPr id="189" name="直線コネクタ 188"/>
        <xdr:cNvCxnSpPr/>
      </xdr:nvCxnSpPr>
      <xdr:spPr>
        <a:xfrm>
          <a:off x="3098800" y="94919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69867</xdr:rowOff>
    </xdr:from>
    <xdr:ext cx="736600" cy="259045"/>
    <xdr:sp macro="" textlink="">
      <xdr:nvSpPr>
        <xdr:cNvPr id="191" name="テキスト ボックス 190"/>
        <xdr:cNvSpPr txBox="1"/>
      </xdr:nvSpPr>
      <xdr:spPr>
        <a:xfrm>
          <a:off x="3606800" y="915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165100</xdr:rowOff>
    </xdr:from>
    <xdr:to>
      <xdr:col>4</xdr:col>
      <xdr:colOff>346075</xdr:colOff>
      <xdr:row>55</xdr:row>
      <xdr:rowOff>62230</xdr:rowOff>
    </xdr:to>
    <xdr:cxnSp macro="">
      <xdr:nvCxnSpPr>
        <xdr:cNvPr id="192" name="直線コネクタ 191"/>
        <xdr:cNvCxnSpPr/>
      </xdr:nvCxnSpPr>
      <xdr:spPr>
        <a:xfrm>
          <a:off x="2209800" y="94234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194" name="テキスト ボックス 193"/>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111760</xdr:rowOff>
    </xdr:from>
    <xdr:to>
      <xdr:col>3</xdr:col>
      <xdr:colOff>142875</xdr:colOff>
      <xdr:row>54</xdr:row>
      <xdr:rowOff>165100</xdr:rowOff>
    </xdr:to>
    <xdr:cxnSp macro="">
      <xdr:nvCxnSpPr>
        <xdr:cNvPr id="195" name="直線コネクタ 194"/>
        <xdr:cNvCxnSpPr/>
      </xdr:nvCxnSpPr>
      <xdr:spPr>
        <a:xfrm>
          <a:off x="1320800" y="93700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199" name="テキスト ボックス 198"/>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49530</xdr:rowOff>
    </xdr:from>
    <xdr:to>
      <xdr:col>7</xdr:col>
      <xdr:colOff>66675</xdr:colOff>
      <xdr:row>55</xdr:row>
      <xdr:rowOff>151130</xdr:rowOff>
    </xdr:to>
    <xdr:sp macro="" textlink="">
      <xdr:nvSpPr>
        <xdr:cNvPr id="205" name="円/楕円 204"/>
        <xdr:cNvSpPr/>
      </xdr:nvSpPr>
      <xdr:spPr>
        <a:xfrm>
          <a:off x="47752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21607</xdr:rowOff>
    </xdr:from>
    <xdr:ext cx="762000" cy="259045"/>
    <xdr:sp macro="" textlink="">
      <xdr:nvSpPr>
        <xdr:cNvPr id="206" name="扶助費該当値テキスト"/>
        <xdr:cNvSpPr txBox="1"/>
      </xdr:nvSpPr>
      <xdr:spPr>
        <a:xfrm>
          <a:off x="4914900" y="945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19050</xdr:rowOff>
    </xdr:from>
    <xdr:to>
      <xdr:col>5</xdr:col>
      <xdr:colOff>600075</xdr:colOff>
      <xdr:row>55</xdr:row>
      <xdr:rowOff>120650</xdr:rowOff>
    </xdr:to>
    <xdr:sp macro="" textlink="">
      <xdr:nvSpPr>
        <xdr:cNvPr id="207" name="円/楕円 206"/>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105427</xdr:rowOff>
    </xdr:from>
    <xdr:ext cx="736600" cy="259045"/>
    <xdr:sp macro="" textlink="">
      <xdr:nvSpPr>
        <xdr:cNvPr id="208" name="テキスト ボックス 207"/>
        <xdr:cNvSpPr txBox="1"/>
      </xdr:nvSpPr>
      <xdr:spPr>
        <a:xfrm>
          <a:off x="3606800" y="953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11430</xdr:rowOff>
    </xdr:from>
    <xdr:to>
      <xdr:col>4</xdr:col>
      <xdr:colOff>396875</xdr:colOff>
      <xdr:row>55</xdr:row>
      <xdr:rowOff>113030</xdr:rowOff>
    </xdr:to>
    <xdr:sp macro="" textlink="">
      <xdr:nvSpPr>
        <xdr:cNvPr id="209" name="円/楕円 208"/>
        <xdr:cNvSpPr/>
      </xdr:nvSpPr>
      <xdr:spPr>
        <a:xfrm>
          <a:off x="3048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97807</xdr:rowOff>
    </xdr:from>
    <xdr:ext cx="762000" cy="259045"/>
    <xdr:sp macro="" textlink="">
      <xdr:nvSpPr>
        <xdr:cNvPr id="210" name="テキスト ボックス 209"/>
        <xdr:cNvSpPr txBox="1"/>
      </xdr:nvSpPr>
      <xdr:spPr>
        <a:xfrm>
          <a:off x="2717800" y="952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114300</xdr:rowOff>
    </xdr:from>
    <xdr:to>
      <xdr:col>3</xdr:col>
      <xdr:colOff>193675</xdr:colOff>
      <xdr:row>55</xdr:row>
      <xdr:rowOff>44450</xdr:rowOff>
    </xdr:to>
    <xdr:sp macro="" textlink="">
      <xdr:nvSpPr>
        <xdr:cNvPr id="211" name="円/楕円 210"/>
        <xdr:cNvSpPr/>
      </xdr:nvSpPr>
      <xdr:spPr>
        <a:xfrm>
          <a:off x="2159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212" name="テキスト ボックス 211"/>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60960</xdr:rowOff>
    </xdr:from>
    <xdr:to>
      <xdr:col>1</xdr:col>
      <xdr:colOff>676275</xdr:colOff>
      <xdr:row>54</xdr:row>
      <xdr:rowOff>162560</xdr:rowOff>
    </xdr:to>
    <xdr:sp macro="" textlink="">
      <xdr:nvSpPr>
        <xdr:cNvPr id="213" name="円/楕円 212"/>
        <xdr:cNvSpPr/>
      </xdr:nvSpPr>
      <xdr:spPr>
        <a:xfrm>
          <a:off x="1270000" y="931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147337</xdr:rowOff>
    </xdr:from>
    <xdr:ext cx="762000" cy="259045"/>
    <xdr:sp macro="" textlink="">
      <xdr:nvSpPr>
        <xdr:cNvPr id="214" name="テキスト ボックス 213"/>
        <xdr:cNvSpPr txBox="1"/>
      </xdr:nvSpPr>
      <xdr:spPr>
        <a:xfrm>
          <a:off x="939800" y="940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類似団体内平均値を下回る数値で推移しているが、繰出金及び維持補修費の増加により経常収支比率が</a:t>
          </a:r>
          <a:r>
            <a:rPr kumimoji="1" lang="en-US" altLang="ja-JP" sz="1300">
              <a:latin typeface="ＭＳ Ｐゴシック"/>
            </a:rPr>
            <a:t>0.8</a:t>
          </a:r>
          <a:r>
            <a:rPr kumimoji="1" lang="ja-JP" altLang="en-US" sz="1300">
              <a:latin typeface="ＭＳ Ｐゴシック"/>
            </a:rPr>
            <a:t>ポイント悪化し、平均値との差が縮小した。</a:t>
          </a:r>
          <a:endParaRPr kumimoji="1" lang="en-US" altLang="ja-JP" sz="1300">
            <a:latin typeface="ＭＳ Ｐゴシック"/>
          </a:endParaRPr>
        </a:p>
        <a:p>
          <a:r>
            <a:rPr kumimoji="1" lang="ja-JP" altLang="en-US" sz="1300">
              <a:latin typeface="ＭＳ Ｐゴシック"/>
            </a:rPr>
            <a:t>　今後は、施設整備の進捗に伴う維持補修費や、人口増加及び高齢化の進展に伴う国民健康保険、後期高齢者医療、介護保険各特別会計への基準内繰出金の増加が予想される。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96520</xdr:rowOff>
    </xdr:from>
    <xdr:to>
      <xdr:col>24</xdr:col>
      <xdr:colOff>31750</xdr:colOff>
      <xdr:row>56</xdr:row>
      <xdr:rowOff>157480</xdr:rowOff>
    </xdr:to>
    <xdr:cxnSp macro="">
      <xdr:nvCxnSpPr>
        <xdr:cNvPr id="247" name="直線コネクタ 246"/>
        <xdr:cNvCxnSpPr/>
      </xdr:nvCxnSpPr>
      <xdr:spPr>
        <a:xfrm>
          <a:off x="15671800" y="96977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96520</xdr:rowOff>
    </xdr:from>
    <xdr:to>
      <xdr:col>22</xdr:col>
      <xdr:colOff>565150</xdr:colOff>
      <xdr:row>56</xdr:row>
      <xdr:rowOff>111760</xdr:rowOff>
    </xdr:to>
    <xdr:cxnSp macro="">
      <xdr:nvCxnSpPr>
        <xdr:cNvPr id="250" name="直線コネクタ 249"/>
        <xdr:cNvCxnSpPr/>
      </xdr:nvCxnSpPr>
      <xdr:spPr>
        <a:xfrm flipV="1">
          <a:off x="14782800" y="96977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96520</xdr:rowOff>
    </xdr:from>
    <xdr:to>
      <xdr:col>21</xdr:col>
      <xdr:colOff>361950</xdr:colOff>
      <xdr:row>56</xdr:row>
      <xdr:rowOff>111760</xdr:rowOff>
    </xdr:to>
    <xdr:cxnSp macro="">
      <xdr:nvCxnSpPr>
        <xdr:cNvPr id="253" name="直線コネクタ 252"/>
        <xdr:cNvCxnSpPr/>
      </xdr:nvCxnSpPr>
      <xdr:spPr>
        <a:xfrm>
          <a:off x="13893800" y="96977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5" name="テキスト ボックス 254"/>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58420</xdr:rowOff>
    </xdr:from>
    <xdr:to>
      <xdr:col>20</xdr:col>
      <xdr:colOff>158750</xdr:colOff>
      <xdr:row>56</xdr:row>
      <xdr:rowOff>96520</xdr:rowOff>
    </xdr:to>
    <xdr:cxnSp macro="">
      <xdr:nvCxnSpPr>
        <xdr:cNvPr id="256" name="直線コネクタ 255"/>
        <xdr:cNvCxnSpPr/>
      </xdr:nvCxnSpPr>
      <xdr:spPr>
        <a:xfrm>
          <a:off x="13004800" y="9659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60" name="テキスト ボックス 259"/>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66" name="円/楕円 265"/>
        <xdr:cNvSpPr/>
      </xdr:nvSpPr>
      <xdr:spPr>
        <a:xfrm>
          <a:off x="164592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123207</xdr:rowOff>
    </xdr:from>
    <xdr:ext cx="762000" cy="259045"/>
    <xdr:sp macro="" textlink="">
      <xdr:nvSpPr>
        <xdr:cNvPr id="267" name="その他該当値テキスト"/>
        <xdr:cNvSpPr txBox="1"/>
      </xdr:nvSpPr>
      <xdr:spPr>
        <a:xfrm>
          <a:off x="16598900" y="955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45720</xdr:rowOff>
    </xdr:from>
    <xdr:to>
      <xdr:col>22</xdr:col>
      <xdr:colOff>615950</xdr:colOff>
      <xdr:row>56</xdr:row>
      <xdr:rowOff>147320</xdr:rowOff>
    </xdr:to>
    <xdr:sp macro="" textlink="">
      <xdr:nvSpPr>
        <xdr:cNvPr id="268" name="円/楕円 267"/>
        <xdr:cNvSpPr/>
      </xdr:nvSpPr>
      <xdr:spPr>
        <a:xfrm>
          <a:off x="15621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157497</xdr:rowOff>
    </xdr:from>
    <xdr:ext cx="736600" cy="259045"/>
    <xdr:sp macro="" textlink="">
      <xdr:nvSpPr>
        <xdr:cNvPr id="269" name="テキスト ボックス 268"/>
        <xdr:cNvSpPr txBox="1"/>
      </xdr:nvSpPr>
      <xdr:spPr>
        <a:xfrm>
          <a:off x="15290800" y="941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60960</xdr:rowOff>
    </xdr:from>
    <xdr:to>
      <xdr:col>21</xdr:col>
      <xdr:colOff>412750</xdr:colOff>
      <xdr:row>56</xdr:row>
      <xdr:rowOff>162560</xdr:rowOff>
    </xdr:to>
    <xdr:sp macro="" textlink="">
      <xdr:nvSpPr>
        <xdr:cNvPr id="270" name="円/楕円 269"/>
        <xdr:cNvSpPr/>
      </xdr:nvSpPr>
      <xdr:spPr>
        <a:xfrm>
          <a:off x="14732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1287</xdr:rowOff>
    </xdr:from>
    <xdr:ext cx="762000" cy="259045"/>
    <xdr:sp macro="" textlink="">
      <xdr:nvSpPr>
        <xdr:cNvPr id="271" name="テキスト ボックス 270"/>
        <xdr:cNvSpPr txBox="1"/>
      </xdr:nvSpPr>
      <xdr:spPr>
        <a:xfrm>
          <a:off x="14401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45720</xdr:rowOff>
    </xdr:from>
    <xdr:to>
      <xdr:col>20</xdr:col>
      <xdr:colOff>209550</xdr:colOff>
      <xdr:row>56</xdr:row>
      <xdr:rowOff>147320</xdr:rowOff>
    </xdr:to>
    <xdr:sp macro="" textlink="">
      <xdr:nvSpPr>
        <xdr:cNvPr id="272" name="円/楕円 271"/>
        <xdr:cNvSpPr/>
      </xdr:nvSpPr>
      <xdr:spPr>
        <a:xfrm>
          <a:off x="13843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157497</xdr:rowOff>
    </xdr:from>
    <xdr:ext cx="762000" cy="259045"/>
    <xdr:sp macro="" textlink="">
      <xdr:nvSpPr>
        <xdr:cNvPr id="273" name="テキスト ボックス 272"/>
        <xdr:cNvSpPr txBox="1"/>
      </xdr:nvSpPr>
      <xdr:spPr>
        <a:xfrm>
          <a:off x="13512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74" name="円/楕円 273"/>
        <xdr:cNvSpPr/>
      </xdr:nvSpPr>
      <xdr:spPr>
        <a:xfrm>
          <a:off x="12954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119397</xdr:rowOff>
    </xdr:from>
    <xdr:ext cx="762000" cy="259045"/>
    <xdr:sp macro="" textlink="">
      <xdr:nvSpPr>
        <xdr:cNvPr id="275" name="テキスト ボックス 274"/>
        <xdr:cNvSpPr txBox="1"/>
      </xdr:nvSpPr>
      <xdr:spPr>
        <a:xfrm>
          <a:off x="12623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消防、清掃等の業務を一部事務組合で行っており、これに対し負担金を支出しているため、類似団体内平均値よりも高い状態で推移している。</a:t>
          </a:r>
          <a:endParaRPr kumimoji="1" lang="en-US" altLang="ja-JP" sz="1300">
            <a:latin typeface="ＭＳ Ｐゴシック"/>
          </a:endParaRPr>
        </a:p>
        <a:p>
          <a:r>
            <a:rPr kumimoji="1" lang="ja-JP" altLang="en-US" sz="1300">
              <a:latin typeface="ＭＳ Ｐゴシック"/>
            </a:rPr>
            <a:t>　各種補助金の見直しを進め、補助費等の抑制に努める。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83566</xdr:rowOff>
    </xdr:from>
    <xdr:to>
      <xdr:col>24</xdr:col>
      <xdr:colOff>31750</xdr:colOff>
      <xdr:row>37</xdr:row>
      <xdr:rowOff>97282</xdr:rowOff>
    </xdr:to>
    <xdr:cxnSp macro="">
      <xdr:nvCxnSpPr>
        <xdr:cNvPr id="305" name="直線コネクタ 304"/>
        <xdr:cNvCxnSpPr/>
      </xdr:nvCxnSpPr>
      <xdr:spPr>
        <a:xfrm>
          <a:off x="15671800" y="642721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74422</xdr:rowOff>
    </xdr:from>
    <xdr:to>
      <xdr:col>22</xdr:col>
      <xdr:colOff>565150</xdr:colOff>
      <xdr:row>37</xdr:row>
      <xdr:rowOff>83566</xdr:rowOff>
    </xdr:to>
    <xdr:cxnSp macro="">
      <xdr:nvCxnSpPr>
        <xdr:cNvPr id="308" name="直線コネクタ 307"/>
        <xdr:cNvCxnSpPr/>
      </xdr:nvCxnSpPr>
      <xdr:spPr>
        <a:xfrm>
          <a:off x="14782800" y="64180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74422</xdr:rowOff>
    </xdr:from>
    <xdr:to>
      <xdr:col>21</xdr:col>
      <xdr:colOff>361950</xdr:colOff>
      <xdr:row>37</xdr:row>
      <xdr:rowOff>83566</xdr:rowOff>
    </xdr:to>
    <xdr:cxnSp macro="">
      <xdr:nvCxnSpPr>
        <xdr:cNvPr id="311" name="直線コネクタ 310"/>
        <xdr:cNvCxnSpPr/>
      </xdr:nvCxnSpPr>
      <xdr:spPr>
        <a:xfrm flipV="1">
          <a:off x="13893800" y="64180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56134</xdr:rowOff>
    </xdr:from>
    <xdr:to>
      <xdr:col>20</xdr:col>
      <xdr:colOff>158750</xdr:colOff>
      <xdr:row>37</xdr:row>
      <xdr:rowOff>83566</xdr:rowOff>
    </xdr:to>
    <xdr:cxnSp macro="">
      <xdr:nvCxnSpPr>
        <xdr:cNvPr id="314" name="直線コネクタ 313"/>
        <xdr:cNvCxnSpPr/>
      </xdr:nvCxnSpPr>
      <xdr:spPr>
        <a:xfrm>
          <a:off x="13004800" y="63997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101109</xdr:rowOff>
    </xdr:from>
    <xdr:ext cx="762000" cy="259045"/>
    <xdr:sp macro="" textlink="">
      <xdr:nvSpPr>
        <xdr:cNvPr id="318" name="テキスト ボックス 317"/>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46482</xdr:rowOff>
    </xdr:from>
    <xdr:to>
      <xdr:col>24</xdr:col>
      <xdr:colOff>82550</xdr:colOff>
      <xdr:row>37</xdr:row>
      <xdr:rowOff>148082</xdr:rowOff>
    </xdr:to>
    <xdr:sp macro="" textlink="">
      <xdr:nvSpPr>
        <xdr:cNvPr id="324" name="円/楕円 323"/>
        <xdr:cNvSpPr/>
      </xdr:nvSpPr>
      <xdr:spPr>
        <a:xfrm>
          <a:off x="164592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18559</xdr:rowOff>
    </xdr:from>
    <xdr:ext cx="762000" cy="259045"/>
    <xdr:sp macro="" textlink="">
      <xdr:nvSpPr>
        <xdr:cNvPr id="325" name="補助費等該当値テキスト"/>
        <xdr:cNvSpPr txBox="1"/>
      </xdr:nvSpPr>
      <xdr:spPr>
        <a:xfrm>
          <a:off x="165989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32766</xdr:rowOff>
    </xdr:from>
    <xdr:to>
      <xdr:col>22</xdr:col>
      <xdr:colOff>615950</xdr:colOff>
      <xdr:row>37</xdr:row>
      <xdr:rowOff>134366</xdr:rowOff>
    </xdr:to>
    <xdr:sp macro="" textlink="">
      <xdr:nvSpPr>
        <xdr:cNvPr id="326" name="円/楕円 325"/>
        <xdr:cNvSpPr/>
      </xdr:nvSpPr>
      <xdr:spPr>
        <a:xfrm>
          <a:off x="15621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119143</xdr:rowOff>
    </xdr:from>
    <xdr:ext cx="736600" cy="259045"/>
    <xdr:sp macro="" textlink="">
      <xdr:nvSpPr>
        <xdr:cNvPr id="327" name="テキスト ボックス 326"/>
        <xdr:cNvSpPr txBox="1"/>
      </xdr:nvSpPr>
      <xdr:spPr>
        <a:xfrm>
          <a:off x="15290800" y="6462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23622</xdr:rowOff>
    </xdr:from>
    <xdr:to>
      <xdr:col>21</xdr:col>
      <xdr:colOff>412750</xdr:colOff>
      <xdr:row>37</xdr:row>
      <xdr:rowOff>125222</xdr:rowOff>
    </xdr:to>
    <xdr:sp macro="" textlink="">
      <xdr:nvSpPr>
        <xdr:cNvPr id="328" name="円/楕円 327"/>
        <xdr:cNvSpPr/>
      </xdr:nvSpPr>
      <xdr:spPr>
        <a:xfrm>
          <a:off x="14732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109999</xdr:rowOff>
    </xdr:from>
    <xdr:ext cx="762000" cy="259045"/>
    <xdr:sp macro="" textlink="">
      <xdr:nvSpPr>
        <xdr:cNvPr id="329" name="テキスト ボックス 328"/>
        <xdr:cNvSpPr txBox="1"/>
      </xdr:nvSpPr>
      <xdr:spPr>
        <a:xfrm>
          <a:off x="14401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32766</xdr:rowOff>
    </xdr:from>
    <xdr:to>
      <xdr:col>20</xdr:col>
      <xdr:colOff>209550</xdr:colOff>
      <xdr:row>37</xdr:row>
      <xdr:rowOff>134366</xdr:rowOff>
    </xdr:to>
    <xdr:sp macro="" textlink="">
      <xdr:nvSpPr>
        <xdr:cNvPr id="330" name="円/楕円 329"/>
        <xdr:cNvSpPr/>
      </xdr:nvSpPr>
      <xdr:spPr>
        <a:xfrm>
          <a:off x="13843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119143</xdr:rowOff>
    </xdr:from>
    <xdr:ext cx="762000" cy="259045"/>
    <xdr:sp macro="" textlink="">
      <xdr:nvSpPr>
        <xdr:cNvPr id="331" name="テキスト ボックス 330"/>
        <xdr:cNvSpPr txBox="1"/>
      </xdr:nvSpPr>
      <xdr:spPr>
        <a:xfrm>
          <a:off x="13512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5334</xdr:rowOff>
    </xdr:from>
    <xdr:to>
      <xdr:col>19</xdr:col>
      <xdr:colOff>6350</xdr:colOff>
      <xdr:row>37</xdr:row>
      <xdr:rowOff>106934</xdr:rowOff>
    </xdr:to>
    <xdr:sp macro="" textlink="">
      <xdr:nvSpPr>
        <xdr:cNvPr id="332" name="円/楕円 331"/>
        <xdr:cNvSpPr/>
      </xdr:nvSpPr>
      <xdr:spPr>
        <a:xfrm>
          <a:off x="12954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91711</xdr:rowOff>
    </xdr:from>
    <xdr:ext cx="762000" cy="259045"/>
    <xdr:sp macro="" textlink="">
      <xdr:nvSpPr>
        <xdr:cNvPr id="333" name="テキスト ボックス 332"/>
        <xdr:cNvSpPr txBox="1"/>
      </xdr:nvSpPr>
      <xdr:spPr>
        <a:xfrm>
          <a:off x="12623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関西文化学術研究都市の建設に伴う、公共施設整備に係る債務負担行為償還費用が経常収支比率に計上されず、また一部事務組合の施設整備に係る公債費負担分が補助費等に区分されていることから、類似団体内平均値より低くなっている。</a:t>
          </a:r>
          <a:endParaRPr kumimoji="1" lang="en-US" altLang="ja-JP" sz="1300">
            <a:latin typeface="ＭＳ Ｐゴシック"/>
          </a:endParaRPr>
        </a:p>
        <a:p>
          <a:r>
            <a:rPr kumimoji="1" lang="ja-JP" altLang="en-US" sz="1300">
              <a:latin typeface="ＭＳ Ｐゴシック"/>
            </a:rPr>
            <a:t>　過去に借り入れた臨時財政対策債等の元金償還開始により公債費に係る経常収支比率は前年度より増加しており、また前述の準公債費も計上した場合、類似団体内平均値より高い値となるため、公債費負担の適正な水準維持に注意する必要があ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161289</xdr:rowOff>
    </xdr:from>
    <xdr:to>
      <xdr:col>7</xdr:col>
      <xdr:colOff>15875</xdr:colOff>
      <xdr:row>78</xdr:row>
      <xdr:rowOff>3556</xdr:rowOff>
    </xdr:to>
    <xdr:cxnSp macro="">
      <xdr:nvCxnSpPr>
        <xdr:cNvPr id="363" name="直線コネクタ 362"/>
        <xdr:cNvCxnSpPr/>
      </xdr:nvCxnSpPr>
      <xdr:spPr>
        <a:xfrm>
          <a:off x="3987800" y="13362939"/>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4"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161289</xdr:rowOff>
    </xdr:from>
    <xdr:to>
      <xdr:col>5</xdr:col>
      <xdr:colOff>549275</xdr:colOff>
      <xdr:row>78</xdr:row>
      <xdr:rowOff>3556</xdr:rowOff>
    </xdr:to>
    <xdr:cxnSp macro="">
      <xdr:nvCxnSpPr>
        <xdr:cNvPr id="366" name="直線コネクタ 365"/>
        <xdr:cNvCxnSpPr/>
      </xdr:nvCxnSpPr>
      <xdr:spPr>
        <a:xfrm flipV="1">
          <a:off x="3098800" y="13362939"/>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8" name="テキスト ボックス 367"/>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156718</xdr:rowOff>
    </xdr:from>
    <xdr:to>
      <xdr:col>4</xdr:col>
      <xdr:colOff>346075</xdr:colOff>
      <xdr:row>78</xdr:row>
      <xdr:rowOff>3556</xdr:rowOff>
    </xdr:to>
    <xdr:cxnSp macro="">
      <xdr:nvCxnSpPr>
        <xdr:cNvPr id="369" name="直線コネクタ 368"/>
        <xdr:cNvCxnSpPr/>
      </xdr:nvCxnSpPr>
      <xdr:spPr>
        <a:xfrm>
          <a:off x="2209800" y="133583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61992</xdr:rowOff>
    </xdr:from>
    <xdr:ext cx="762000" cy="259045"/>
    <xdr:sp macro="" textlink="">
      <xdr:nvSpPr>
        <xdr:cNvPr id="371" name="テキスト ボックス 370"/>
        <xdr:cNvSpPr txBox="1"/>
      </xdr:nvSpPr>
      <xdr:spPr>
        <a:xfrm>
          <a:off x="2717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147574</xdr:rowOff>
    </xdr:from>
    <xdr:to>
      <xdr:col>3</xdr:col>
      <xdr:colOff>142875</xdr:colOff>
      <xdr:row>77</xdr:row>
      <xdr:rowOff>156718</xdr:rowOff>
    </xdr:to>
    <xdr:cxnSp macro="">
      <xdr:nvCxnSpPr>
        <xdr:cNvPr id="372" name="直線コネクタ 371"/>
        <xdr:cNvCxnSpPr/>
      </xdr:nvCxnSpPr>
      <xdr:spPr>
        <a:xfrm>
          <a:off x="1320800" y="133492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74" name="テキスト ボックス 373"/>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98569</xdr:rowOff>
    </xdr:from>
    <xdr:ext cx="762000" cy="259045"/>
    <xdr:sp macro="" textlink="">
      <xdr:nvSpPr>
        <xdr:cNvPr id="376" name="テキスト ボックス 375"/>
        <xdr:cNvSpPr txBox="1"/>
      </xdr:nvSpPr>
      <xdr:spPr>
        <a:xfrm>
          <a:off x="939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82" name="円/楕円 381"/>
        <xdr:cNvSpPr/>
      </xdr:nvSpPr>
      <xdr:spPr>
        <a:xfrm>
          <a:off x="47752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140733</xdr:rowOff>
    </xdr:from>
    <xdr:ext cx="762000" cy="259045"/>
    <xdr:sp macro="" textlink="">
      <xdr:nvSpPr>
        <xdr:cNvPr id="383" name="公債費該当値テキスト"/>
        <xdr:cNvSpPr txBox="1"/>
      </xdr:nvSpPr>
      <xdr:spPr>
        <a:xfrm>
          <a:off x="4914900" y="1317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110489</xdr:rowOff>
    </xdr:from>
    <xdr:to>
      <xdr:col>5</xdr:col>
      <xdr:colOff>600075</xdr:colOff>
      <xdr:row>78</xdr:row>
      <xdr:rowOff>40639</xdr:rowOff>
    </xdr:to>
    <xdr:sp macro="" textlink="">
      <xdr:nvSpPr>
        <xdr:cNvPr id="384" name="円/楕円 383"/>
        <xdr:cNvSpPr/>
      </xdr:nvSpPr>
      <xdr:spPr>
        <a:xfrm>
          <a:off x="3937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85" name="テキスト ボックス 384"/>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124206</xdr:rowOff>
    </xdr:from>
    <xdr:to>
      <xdr:col>4</xdr:col>
      <xdr:colOff>396875</xdr:colOff>
      <xdr:row>78</xdr:row>
      <xdr:rowOff>54356</xdr:rowOff>
    </xdr:to>
    <xdr:sp macro="" textlink="">
      <xdr:nvSpPr>
        <xdr:cNvPr id="386" name="円/楕円 385"/>
        <xdr:cNvSpPr/>
      </xdr:nvSpPr>
      <xdr:spPr>
        <a:xfrm>
          <a:off x="3048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64533</xdr:rowOff>
    </xdr:from>
    <xdr:ext cx="762000" cy="259045"/>
    <xdr:sp macro="" textlink="">
      <xdr:nvSpPr>
        <xdr:cNvPr id="387" name="テキスト ボックス 386"/>
        <xdr:cNvSpPr txBox="1"/>
      </xdr:nvSpPr>
      <xdr:spPr>
        <a:xfrm>
          <a:off x="2717800" y="13094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105918</xdr:rowOff>
    </xdr:from>
    <xdr:to>
      <xdr:col>3</xdr:col>
      <xdr:colOff>193675</xdr:colOff>
      <xdr:row>78</xdr:row>
      <xdr:rowOff>36068</xdr:rowOff>
    </xdr:to>
    <xdr:sp macro="" textlink="">
      <xdr:nvSpPr>
        <xdr:cNvPr id="388" name="円/楕円 387"/>
        <xdr:cNvSpPr/>
      </xdr:nvSpPr>
      <xdr:spPr>
        <a:xfrm>
          <a:off x="21590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46245</xdr:rowOff>
    </xdr:from>
    <xdr:ext cx="762000" cy="259045"/>
    <xdr:sp macro="" textlink="">
      <xdr:nvSpPr>
        <xdr:cNvPr id="389" name="テキスト ボックス 388"/>
        <xdr:cNvSpPr txBox="1"/>
      </xdr:nvSpPr>
      <xdr:spPr>
        <a:xfrm>
          <a:off x="1828800" y="13076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96774</xdr:rowOff>
    </xdr:from>
    <xdr:to>
      <xdr:col>1</xdr:col>
      <xdr:colOff>676275</xdr:colOff>
      <xdr:row>78</xdr:row>
      <xdr:rowOff>26924</xdr:rowOff>
    </xdr:to>
    <xdr:sp macro="" textlink="">
      <xdr:nvSpPr>
        <xdr:cNvPr id="390" name="円/楕円 389"/>
        <xdr:cNvSpPr/>
      </xdr:nvSpPr>
      <xdr:spPr>
        <a:xfrm>
          <a:off x="1270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37101</xdr:rowOff>
    </xdr:from>
    <xdr:ext cx="762000" cy="259045"/>
    <xdr:sp macro="" textlink="">
      <xdr:nvSpPr>
        <xdr:cNvPr id="391" name="テキスト ボックス 390"/>
        <xdr:cNvSpPr txBox="1"/>
      </xdr:nvSpPr>
      <xdr:spPr>
        <a:xfrm>
          <a:off x="939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類似団体内平均値を上回る数値で推移している。</a:t>
          </a:r>
          <a:endParaRPr kumimoji="1" lang="en-US" altLang="ja-JP" sz="1300">
            <a:latin typeface="ＭＳ Ｐゴシック"/>
          </a:endParaRPr>
        </a:p>
        <a:p>
          <a:r>
            <a:rPr kumimoji="1" lang="ja-JP" altLang="en-US" sz="1300">
              <a:latin typeface="ＭＳ Ｐゴシック"/>
            </a:rPr>
            <a:t>　これは、物件費、扶助費及び補助費等において類似団体内平均値を上回る数値を推移していることが要因である。</a:t>
          </a:r>
          <a:endParaRPr kumimoji="1" lang="en-US" altLang="ja-JP" sz="1300">
            <a:latin typeface="ＭＳ Ｐゴシック"/>
          </a:endParaRPr>
        </a:p>
        <a:p>
          <a:r>
            <a:rPr kumimoji="1" lang="ja-JP" altLang="en-US" sz="1300">
              <a:latin typeface="ＭＳ Ｐゴシック"/>
            </a:rPr>
            <a:t>　一部事務組合による業務遂行の割合が高いことや、ごみ処理を市外委託せざるを得ない現状など、その構造や現況に起因する要素が大きいものの、施設整備及びその管理運営のあり方を検討し、事務事業の効率化を追求することにより、市の財政負担適正化を図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85089</xdr:rowOff>
    </xdr:from>
    <xdr:to>
      <xdr:col>24</xdr:col>
      <xdr:colOff>31750</xdr:colOff>
      <xdr:row>77</xdr:row>
      <xdr:rowOff>43180</xdr:rowOff>
    </xdr:to>
    <xdr:cxnSp macro="">
      <xdr:nvCxnSpPr>
        <xdr:cNvPr id="424" name="直線コネクタ 423"/>
        <xdr:cNvCxnSpPr/>
      </xdr:nvCxnSpPr>
      <xdr:spPr>
        <a:xfrm>
          <a:off x="15671800" y="13115289"/>
          <a:ext cx="8382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127017</xdr:rowOff>
    </xdr:from>
    <xdr:ext cx="762000" cy="259045"/>
    <xdr:sp macro="" textlink="">
      <xdr:nvSpPr>
        <xdr:cNvPr id="425" name="公債費以外平均値テキスト"/>
        <xdr:cNvSpPr txBox="1"/>
      </xdr:nvSpPr>
      <xdr:spPr>
        <a:xfrm>
          <a:off x="16598900" y="12814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73661</xdr:rowOff>
    </xdr:from>
    <xdr:to>
      <xdr:col>22</xdr:col>
      <xdr:colOff>565150</xdr:colOff>
      <xdr:row>76</xdr:row>
      <xdr:rowOff>85089</xdr:rowOff>
    </xdr:to>
    <xdr:cxnSp macro="">
      <xdr:nvCxnSpPr>
        <xdr:cNvPr id="427" name="直線コネクタ 426"/>
        <xdr:cNvCxnSpPr/>
      </xdr:nvCxnSpPr>
      <xdr:spPr>
        <a:xfrm>
          <a:off x="14782800" y="1310386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168927</xdr:rowOff>
    </xdr:from>
    <xdr:ext cx="736600" cy="259045"/>
    <xdr:sp macro="" textlink="">
      <xdr:nvSpPr>
        <xdr:cNvPr id="429" name="テキスト ボックス 428"/>
        <xdr:cNvSpPr txBox="1"/>
      </xdr:nvSpPr>
      <xdr:spPr>
        <a:xfrm>
          <a:off x="15290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31750</xdr:rowOff>
    </xdr:from>
    <xdr:to>
      <xdr:col>21</xdr:col>
      <xdr:colOff>361950</xdr:colOff>
      <xdr:row>76</xdr:row>
      <xdr:rowOff>73661</xdr:rowOff>
    </xdr:to>
    <xdr:cxnSp macro="">
      <xdr:nvCxnSpPr>
        <xdr:cNvPr id="430" name="直線コネクタ 429"/>
        <xdr:cNvCxnSpPr/>
      </xdr:nvCxnSpPr>
      <xdr:spPr>
        <a:xfrm>
          <a:off x="13893800" y="13061950"/>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12717</xdr:rowOff>
    </xdr:from>
    <xdr:ext cx="762000" cy="259045"/>
    <xdr:sp macro="" textlink="">
      <xdr:nvSpPr>
        <xdr:cNvPr id="432" name="テキスト ボックス 431"/>
        <xdr:cNvSpPr txBox="1"/>
      </xdr:nvSpPr>
      <xdr:spPr>
        <a:xfrm>
          <a:off x="14401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127000</xdr:rowOff>
    </xdr:from>
    <xdr:to>
      <xdr:col>20</xdr:col>
      <xdr:colOff>158750</xdr:colOff>
      <xdr:row>76</xdr:row>
      <xdr:rowOff>31750</xdr:rowOff>
    </xdr:to>
    <xdr:cxnSp macro="">
      <xdr:nvCxnSpPr>
        <xdr:cNvPr id="433" name="直線コネクタ 432"/>
        <xdr:cNvCxnSpPr/>
      </xdr:nvCxnSpPr>
      <xdr:spPr>
        <a:xfrm>
          <a:off x="13004800" y="129857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149877</xdr:rowOff>
    </xdr:from>
    <xdr:ext cx="762000" cy="259045"/>
    <xdr:sp macro="" textlink="">
      <xdr:nvSpPr>
        <xdr:cNvPr id="435" name="テキスト ボックス 434"/>
        <xdr:cNvSpPr txBox="1"/>
      </xdr:nvSpPr>
      <xdr:spPr>
        <a:xfrm>
          <a:off x="13512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66057</xdr:rowOff>
    </xdr:from>
    <xdr:ext cx="762000" cy="259045"/>
    <xdr:sp macro="" textlink="">
      <xdr:nvSpPr>
        <xdr:cNvPr id="437" name="テキスト ボックス 436"/>
        <xdr:cNvSpPr txBox="1"/>
      </xdr:nvSpPr>
      <xdr:spPr>
        <a:xfrm>
          <a:off x="12623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43" name="円/楕円 442"/>
        <xdr:cNvSpPr/>
      </xdr:nvSpPr>
      <xdr:spPr>
        <a:xfrm>
          <a:off x="164592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135907</xdr:rowOff>
    </xdr:from>
    <xdr:ext cx="762000" cy="259045"/>
    <xdr:sp macro="" textlink="">
      <xdr:nvSpPr>
        <xdr:cNvPr id="444" name="公債費以外該当値テキスト"/>
        <xdr:cNvSpPr txBox="1"/>
      </xdr:nvSpPr>
      <xdr:spPr>
        <a:xfrm>
          <a:off x="16598900" y="13166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34289</xdr:rowOff>
    </xdr:from>
    <xdr:to>
      <xdr:col>22</xdr:col>
      <xdr:colOff>615950</xdr:colOff>
      <xdr:row>76</xdr:row>
      <xdr:rowOff>135889</xdr:rowOff>
    </xdr:to>
    <xdr:sp macro="" textlink="">
      <xdr:nvSpPr>
        <xdr:cNvPr id="445" name="円/楕円 444"/>
        <xdr:cNvSpPr/>
      </xdr:nvSpPr>
      <xdr:spPr>
        <a:xfrm>
          <a:off x="15621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120666</xdr:rowOff>
    </xdr:from>
    <xdr:ext cx="736600" cy="259045"/>
    <xdr:sp macro="" textlink="">
      <xdr:nvSpPr>
        <xdr:cNvPr id="446" name="テキスト ボックス 445"/>
        <xdr:cNvSpPr txBox="1"/>
      </xdr:nvSpPr>
      <xdr:spPr>
        <a:xfrm>
          <a:off x="15290800" y="13150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22861</xdr:rowOff>
    </xdr:from>
    <xdr:to>
      <xdr:col>21</xdr:col>
      <xdr:colOff>412750</xdr:colOff>
      <xdr:row>76</xdr:row>
      <xdr:rowOff>124461</xdr:rowOff>
    </xdr:to>
    <xdr:sp macro="" textlink="">
      <xdr:nvSpPr>
        <xdr:cNvPr id="447" name="円/楕円 446"/>
        <xdr:cNvSpPr/>
      </xdr:nvSpPr>
      <xdr:spPr>
        <a:xfrm>
          <a:off x="147320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109238</xdr:rowOff>
    </xdr:from>
    <xdr:ext cx="762000" cy="259045"/>
    <xdr:sp macro="" textlink="">
      <xdr:nvSpPr>
        <xdr:cNvPr id="448" name="テキスト ボックス 447"/>
        <xdr:cNvSpPr txBox="1"/>
      </xdr:nvSpPr>
      <xdr:spPr>
        <a:xfrm>
          <a:off x="14401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152400</xdr:rowOff>
    </xdr:from>
    <xdr:to>
      <xdr:col>20</xdr:col>
      <xdr:colOff>209550</xdr:colOff>
      <xdr:row>76</xdr:row>
      <xdr:rowOff>82550</xdr:rowOff>
    </xdr:to>
    <xdr:sp macro="" textlink="">
      <xdr:nvSpPr>
        <xdr:cNvPr id="449" name="円/楕円 448"/>
        <xdr:cNvSpPr/>
      </xdr:nvSpPr>
      <xdr:spPr>
        <a:xfrm>
          <a:off x="138430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67327</xdr:rowOff>
    </xdr:from>
    <xdr:ext cx="762000" cy="259045"/>
    <xdr:sp macro="" textlink="">
      <xdr:nvSpPr>
        <xdr:cNvPr id="450" name="テキスト ボックス 449"/>
        <xdr:cNvSpPr txBox="1"/>
      </xdr:nvSpPr>
      <xdr:spPr>
        <a:xfrm>
          <a:off x="13512800" y="1309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76200</xdr:rowOff>
    </xdr:from>
    <xdr:to>
      <xdr:col>19</xdr:col>
      <xdr:colOff>6350</xdr:colOff>
      <xdr:row>76</xdr:row>
      <xdr:rowOff>6350</xdr:rowOff>
    </xdr:to>
    <xdr:sp macro="" textlink="">
      <xdr:nvSpPr>
        <xdr:cNvPr id="451" name="円/楕円 450"/>
        <xdr:cNvSpPr/>
      </xdr:nvSpPr>
      <xdr:spPr>
        <a:xfrm>
          <a:off x="12954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162577</xdr:rowOff>
    </xdr:from>
    <xdr:ext cx="762000" cy="259045"/>
    <xdr:sp macro="" textlink="">
      <xdr:nvSpPr>
        <xdr:cNvPr id="452" name="テキスト ボックス 451"/>
        <xdr:cNvSpPr txBox="1"/>
      </xdr:nvSpPr>
      <xdr:spPr>
        <a:xfrm>
          <a:off x="12623800" y="1302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京都府木津川市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108168</xdr:rowOff>
    </xdr:from>
    <xdr:to>
      <xdr:col>4</xdr:col>
      <xdr:colOff>1117600</xdr:colOff>
      <xdr:row>17</xdr:row>
      <xdr:rowOff>121492</xdr:rowOff>
    </xdr:to>
    <xdr:cxnSp macro="">
      <xdr:nvCxnSpPr>
        <xdr:cNvPr id="52" name="直線コネクタ 51"/>
        <xdr:cNvCxnSpPr/>
      </xdr:nvCxnSpPr>
      <xdr:spPr bwMode="auto">
        <a:xfrm flipV="1">
          <a:off x="5003800" y="3070443"/>
          <a:ext cx="647700" cy="133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63853</xdr:rowOff>
    </xdr:from>
    <xdr:ext cx="762000" cy="259045"/>
    <xdr:sp macro="" textlink="">
      <xdr:nvSpPr>
        <xdr:cNvPr id="53" name="人口1人当たり決算額の推移平均値テキスト130"/>
        <xdr:cNvSpPr txBox="1"/>
      </xdr:nvSpPr>
      <xdr:spPr>
        <a:xfrm>
          <a:off x="5740400" y="2854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100983</xdr:rowOff>
    </xdr:from>
    <xdr:to>
      <xdr:col>4</xdr:col>
      <xdr:colOff>469900</xdr:colOff>
      <xdr:row>17</xdr:row>
      <xdr:rowOff>121492</xdr:rowOff>
    </xdr:to>
    <xdr:cxnSp macro="">
      <xdr:nvCxnSpPr>
        <xdr:cNvPr id="55" name="直線コネクタ 54"/>
        <xdr:cNvCxnSpPr/>
      </xdr:nvCxnSpPr>
      <xdr:spPr bwMode="auto">
        <a:xfrm>
          <a:off x="4305300" y="3063258"/>
          <a:ext cx="698500" cy="205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10055</xdr:rowOff>
    </xdr:from>
    <xdr:ext cx="736600" cy="259045"/>
    <xdr:sp macro="" textlink="">
      <xdr:nvSpPr>
        <xdr:cNvPr id="57" name="テキスト ボックス 56"/>
        <xdr:cNvSpPr txBox="1"/>
      </xdr:nvSpPr>
      <xdr:spPr>
        <a:xfrm>
          <a:off x="4622800" y="2800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71249</xdr:rowOff>
    </xdr:from>
    <xdr:to>
      <xdr:col>3</xdr:col>
      <xdr:colOff>904875</xdr:colOff>
      <xdr:row>17</xdr:row>
      <xdr:rowOff>100983</xdr:rowOff>
    </xdr:to>
    <xdr:cxnSp macro="">
      <xdr:nvCxnSpPr>
        <xdr:cNvPr id="58" name="直線コネクタ 57"/>
        <xdr:cNvCxnSpPr/>
      </xdr:nvCxnSpPr>
      <xdr:spPr bwMode="auto">
        <a:xfrm>
          <a:off x="3606800" y="3033524"/>
          <a:ext cx="698500" cy="297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149763</xdr:rowOff>
    </xdr:from>
    <xdr:ext cx="762000" cy="259045"/>
    <xdr:sp macro="" textlink="">
      <xdr:nvSpPr>
        <xdr:cNvPr id="60" name="テキスト ボックス 59"/>
        <xdr:cNvSpPr txBox="1"/>
      </xdr:nvSpPr>
      <xdr:spPr>
        <a:xfrm>
          <a:off x="3924300" y="2769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71249</xdr:rowOff>
    </xdr:from>
    <xdr:to>
      <xdr:col>3</xdr:col>
      <xdr:colOff>206375</xdr:colOff>
      <xdr:row>17</xdr:row>
      <xdr:rowOff>76768</xdr:rowOff>
    </xdr:to>
    <xdr:cxnSp macro="">
      <xdr:nvCxnSpPr>
        <xdr:cNvPr id="61" name="直線コネクタ 60"/>
        <xdr:cNvCxnSpPr/>
      </xdr:nvCxnSpPr>
      <xdr:spPr bwMode="auto">
        <a:xfrm flipV="1">
          <a:off x="2908300" y="3033524"/>
          <a:ext cx="698500" cy="55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112011</xdr:rowOff>
    </xdr:from>
    <xdr:ext cx="762000" cy="259045"/>
    <xdr:sp macro="" textlink="">
      <xdr:nvSpPr>
        <xdr:cNvPr id="63" name="テキスト ボックス 62"/>
        <xdr:cNvSpPr txBox="1"/>
      </xdr:nvSpPr>
      <xdr:spPr>
        <a:xfrm>
          <a:off x="3225800" y="2731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46272</xdr:rowOff>
    </xdr:from>
    <xdr:ext cx="762000" cy="259045"/>
    <xdr:sp macro="" textlink="">
      <xdr:nvSpPr>
        <xdr:cNvPr id="65" name="テキスト ボックス 64"/>
        <xdr:cNvSpPr txBox="1"/>
      </xdr:nvSpPr>
      <xdr:spPr>
        <a:xfrm>
          <a:off x="2527300" y="266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57368</xdr:rowOff>
    </xdr:from>
    <xdr:to>
      <xdr:col>5</xdr:col>
      <xdr:colOff>34925</xdr:colOff>
      <xdr:row>17</xdr:row>
      <xdr:rowOff>158968</xdr:rowOff>
    </xdr:to>
    <xdr:sp macro="" textlink="">
      <xdr:nvSpPr>
        <xdr:cNvPr id="71" name="円/楕円 70"/>
        <xdr:cNvSpPr/>
      </xdr:nvSpPr>
      <xdr:spPr bwMode="auto">
        <a:xfrm>
          <a:off x="5600700" y="30196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29445</xdr:rowOff>
    </xdr:from>
    <xdr:ext cx="762000" cy="259045"/>
    <xdr:sp macro="" textlink="">
      <xdr:nvSpPr>
        <xdr:cNvPr id="72" name="人口1人当たり決算額の推移該当値テキスト130"/>
        <xdr:cNvSpPr txBox="1"/>
      </xdr:nvSpPr>
      <xdr:spPr>
        <a:xfrm>
          <a:off x="5740400" y="299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73,070</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70692</xdr:rowOff>
    </xdr:from>
    <xdr:to>
      <xdr:col>4</xdr:col>
      <xdr:colOff>520700</xdr:colOff>
      <xdr:row>18</xdr:row>
      <xdr:rowOff>842</xdr:rowOff>
    </xdr:to>
    <xdr:sp macro="" textlink="">
      <xdr:nvSpPr>
        <xdr:cNvPr id="73" name="円/楕円 72"/>
        <xdr:cNvSpPr/>
      </xdr:nvSpPr>
      <xdr:spPr bwMode="auto">
        <a:xfrm>
          <a:off x="4953000" y="3032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157069</xdr:rowOff>
    </xdr:from>
    <xdr:ext cx="736600" cy="259045"/>
    <xdr:sp macro="" textlink="">
      <xdr:nvSpPr>
        <xdr:cNvPr id="74" name="テキスト ボックス 73"/>
        <xdr:cNvSpPr txBox="1"/>
      </xdr:nvSpPr>
      <xdr:spPr>
        <a:xfrm>
          <a:off x="4622800" y="3119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72,254</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50183</xdr:rowOff>
    </xdr:from>
    <xdr:to>
      <xdr:col>3</xdr:col>
      <xdr:colOff>955675</xdr:colOff>
      <xdr:row>17</xdr:row>
      <xdr:rowOff>151783</xdr:rowOff>
    </xdr:to>
    <xdr:sp macro="" textlink="">
      <xdr:nvSpPr>
        <xdr:cNvPr id="75" name="円/楕円 74"/>
        <xdr:cNvSpPr/>
      </xdr:nvSpPr>
      <xdr:spPr bwMode="auto">
        <a:xfrm>
          <a:off x="4254500" y="30124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136560</xdr:rowOff>
    </xdr:from>
    <xdr:ext cx="762000" cy="259045"/>
    <xdr:sp macro="" textlink="">
      <xdr:nvSpPr>
        <xdr:cNvPr id="76" name="テキスト ボックス 75"/>
        <xdr:cNvSpPr txBox="1"/>
      </xdr:nvSpPr>
      <xdr:spPr>
        <a:xfrm>
          <a:off x="3924300" y="3098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73,510</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20449</xdr:rowOff>
    </xdr:from>
    <xdr:to>
      <xdr:col>3</xdr:col>
      <xdr:colOff>257175</xdr:colOff>
      <xdr:row>17</xdr:row>
      <xdr:rowOff>122049</xdr:rowOff>
    </xdr:to>
    <xdr:sp macro="" textlink="">
      <xdr:nvSpPr>
        <xdr:cNvPr id="77" name="円/楕円 76"/>
        <xdr:cNvSpPr/>
      </xdr:nvSpPr>
      <xdr:spPr bwMode="auto">
        <a:xfrm>
          <a:off x="3556000" y="29827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106826</xdr:rowOff>
    </xdr:from>
    <xdr:ext cx="762000" cy="259045"/>
    <xdr:sp macro="" textlink="">
      <xdr:nvSpPr>
        <xdr:cNvPr id="78" name="テキスト ボックス 77"/>
        <xdr:cNvSpPr txBox="1"/>
      </xdr:nvSpPr>
      <xdr:spPr>
        <a:xfrm>
          <a:off x="3225800" y="306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75,331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25968</xdr:rowOff>
    </xdr:from>
    <xdr:to>
      <xdr:col>2</xdr:col>
      <xdr:colOff>692150</xdr:colOff>
      <xdr:row>17</xdr:row>
      <xdr:rowOff>127568</xdr:rowOff>
    </xdr:to>
    <xdr:sp macro="" textlink="">
      <xdr:nvSpPr>
        <xdr:cNvPr id="79" name="円/楕円 78"/>
        <xdr:cNvSpPr/>
      </xdr:nvSpPr>
      <xdr:spPr bwMode="auto">
        <a:xfrm>
          <a:off x="2857500" y="2988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112345</xdr:rowOff>
    </xdr:from>
    <xdr:ext cx="762000" cy="259045"/>
    <xdr:sp macro="" textlink="">
      <xdr:nvSpPr>
        <xdr:cNvPr id="80" name="テキスト ボックス 79"/>
        <xdr:cNvSpPr txBox="1"/>
      </xdr:nvSpPr>
      <xdr:spPr>
        <a:xfrm>
          <a:off x="2527300" y="30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74,993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107245</xdr:rowOff>
    </xdr:from>
    <xdr:to>
      <xdr:col>4</xdr:col>
      <xdr:colOff>1117600</xdr:colOff>
      <xdr:row>35</xdr:row>
      <xdr:rowOff>143364</xdr:rowOff>
    </xdr:to>
    <xdr:cxnSp macro="">
      <xdr:nvCxnSpPr>
        <xdr:cNvPr id="113" name="直線コネクタ 112"/>
        <xdr:cNvCxnSpPr/>
      </xdr:nvCxnSpPr>
      <xdr:spPr bwMode="auto">
        <a:xfrm>
          <a:off x="5003800" y="6717595"/>
          <a:ext cx="647700" cy="361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107245</xdr:rowOff>
    </xdr:from>
    <xdr:to>
      <xdr:col>4</xdr:col>
      <xdr:colOff>469900</xdr:colOff>
      <xdr:row>35</xdr:row>
      <xdr:rowOff>131667</xdr:rowOff>
    </xdr:to>
    <xdr:cxnSp macro="">
      <xdr:nvCxnSpPr>
        <xdr:cNvPr id="116" name="直線コネクタ 115"/>
        <xdr:cNvCxnSpPr/>
      </xdr:nvCxnSpPr>
      <xdr:spPr bwMode="auto">
        <a:xfrm flipV="1">
          <a:off x="4305300" y="6717595"/>
          <a:ext cx="698500" cy="244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80556</xdr:rowOff>
    </xdr:from>
    <xdr:to>
      <xdr:col>3</xdr:col>
      <xdr:colOff>904875</xdr:colOff>
      <xdr:row>35</xdr:row>
      <xdr:rowOff>131667</xdr:rowOff>
    </xdr:to>
    <xdr:cxnSp macro="">
      <xdr:nvCxnSpPr>
        <xdr:cNvPr id="119" name="直線コネクタ 118"/>
        <xdr:cNvCxnSpPr/>
      </xdr:nvCxnSpPr>
      <xdr:spPr bwMode="auto">
        <a:xfrm>
          <a:off x="3606800" y="6690906"/>
          <a:ext cx="698500" cy="511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80556</xdr:rowOff>
    </xdr:from>
    <xdr:to>
      <xdr:col>3</xdr:col>
      <xdr:colOff>206375</xdr:colOff>
      <xdr:row>35</xdr:row>
      <xdr:rowOff>129515</xdr:rowOff>
    </xdr:to>
    <xdr:cxnSp macro="">
      <xdr:nvCxnSpPr>
        <xdr:cNvPr id="122" name="直線コネクタ 121"/>
        <xdr:cNvCxnSpPr/>
      </xdr:nvCxnSpPr>
      <xdr:spPr bwMode="auto">
        <a:xfrm flipV="1">
          <a:off x="2908300" y="6690906"/>
          <a:ext cx="698500" cy="489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134770</xdr:rowOff>
    </xdr:from>
    <xdr:ext cx="762000" cy="259045"/>
    <xdr:sp macro="" textlink="">
      <xdr:nvSpPr>
        <xdr:cNvPr id="126" name="テキスト ボックス 125"/>
        <xdr:cNvSpPr txBox="1"/>
      </xdr:nvSpPr>
      <xdr:spPr>
        <a:xfrm>
          <a:off x="2527300" y="640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92564</xdr:rowOff>
    </xdr:from>
    <xdr:to>
      <xdr:col>5</xdr:col>
      <xdr:colOff>34925</xdr:colOff>
      <xdr:row>35</xdr:row>
      <xdr:rowOff>194164</xdr:rowOff>
    </xdr:to>
    <xdr:sp macro="" textlink="">
      <xdr:nvSpPr>
        <xdr:cNvPr id="132" name="円/楕円 131"/>
        <xdr:cNvSpPr/>
      </xdr:nvSpPr>
      <xdr:spPr bwMode="auto">
        <a:xfrm>
          <a:off x="5600700" y="67029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280541</xdr:rowOff>
    </xdr:from>
    <xdr:ext cx="762000" cy="259045"/>
    <xdr:sp macro="" textlink="">
      <xdr:nvSpPr>
        <xdr:cNvPr id="133" name="人口1人当たり決算額の推移該当値テキスト445"/>
        <xdr:cNvSpPr txBox="1"/>
      </xdr:nvSpPr>
      <xdr:spPr>
        <a:xfrm>
          <a:off x="5740400" y="654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22,141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56445</xdr:rowOff>
    </xdr:from>
    <xdr:to>
      <xdr:col>4</xdr:col>
      <xdr:colOff>520700</xdr:colOff>
      <xdr:row>35</xdr:row>
      <xdr:rowOff>158045</xdr:rowOff>
    </xdr:to>
    <xdr:sp macro="" textlink="">
      <xdr:nvSpPr>
        <xdr:cNvPr id="134" name="円/楕円 133"/>
        <xdr:cNvSpPr/>
      </xdr:nvSpPr>
      <xdr:spPr bwMode="auto">
        <a:xfrm>
          <a:off x="4953000" y="66667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168222</xdr:rowOff>
    </xdr:from>
    <xdr:ext cx="736600" cy="259045"/>
    <xdr:sp macro="" textlink="">
      <xdr:nvSpPr>
        <xdr:cNvPr id="135" name="テキスト ボックス 134"/>
        <xdr:cNvSpPr txBox="1"/>
      </xdr:nvSpPr>
      <xdr:spPr>
        <a:xfrm>
          <a:off x="4622800" y="64356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24,037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80867</xdr:rowOff>
    </xdr:from>
    <xdr:to>
      <xdr:col>3</xdr:col>
      <xdr:colOff>955675</xdr:colOff>
      <xdr:row>35</xdr:row>
      <xdr:rowOff>182467</xdr:rowOff>
    </xdr:to>
    <xdr:sp macro="" textlink="">
      <xdr:nvSpPr>
        <xdr:cNvPr id="136" name="円/楕円 135"/>
        <xdr:cNvSpPr/>
      </xdr:nvSpPr>
      <xdr:spPr bwMode="auto">
        <a:xfrm>
          <a:off x="4254500" y="66912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192644</xdr:rowOff>
    </xdr:from>
    <xdr:ext cx="762000" cy="259045"/>
    <xdr:sp macro="" textlink="">
      <xdr:nvSpPr>
        <xdr:cNvPr id="137" name="テキスト ボックス 136"/>
        <xdr:cNvSpPr txBox="1"/>
      </xdr:nvSpPr>
      <xdr:spPr>
        <a:xfrm>
          <a:off x="3924300" y="6460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22,755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29756</xdr:rowOff>
    </xdr:from>
    <xdr:to>
      <xdr:col>3</xdr:col>
      <xdr:colOff>257175</xdr:colOff>
      <xdr:row>35</xdr:row>
      <xdr:rowOff>131356</xdr:rowOff>
    </xdr:to>
    <xdr:sp macro="" textlink="">
      <xdr:nvSpPr>
        <xdr:cNvPr id="138" name="円/楕円 137"/>
        <xdr:cNvSpPr/>
      </xdr:nvSpPr>
      <xdr:spPr bwMode="auto">
        <a:xfrm>
          <a:off x="3556000" y="66401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141533</xdr:rowOff>
    </xdr:from>
    <xdr:ext cx="762000" cy="259045"/>
    <xdr:sp macro="" textlink="">
      <xdr:nvSpPr>
        <xdr:cNvPr id="139" name="テキスト ボックス 138"/>
        <xdr:cNvSpPr txBox="1"/>
      </xdr:nvSpPr>
      <xdr:spPr>
        <a:xfrm>
          <a:off x="3225800" y="6408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25,438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78715</xdr:rowOff>
    </xdr:from>
    <xdr:to>
      <xdr:col>2</xdr:col>
      <xdr:colOff>692150</xdr:colOff>
      <xdr:row>35</xdr:row>
      <xdr:rowOff>180315</xdr:rowOff>
    </xdr:to>
    <xdr:sp macro="" textlink="">
      <xdr:nvSpPr>
        <xdr:cNvPr id="140" name="円/楕円 139"/>
        <xdr:cNvSpPr/>
      </xdr:nvSpPr>
      <xdr:spPr bwMode="auto">
        <a:xfrm>
          <a:off x="2857500" y="6689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165092</xdr:rowOff>
    </xdr:from>
    <xdr:ext cx="762000" cy="259045"/>
    <xdr:sp macro="" textlink="">
      <xdr:nvSpPr>
        <xdr:cNvPr id="141" name="テキスト ボックス 140"/>
        <xdr:cNvSpPr txBox="1"/>
      </xdr:nvSpPr>
      <xdr:spPr>
        <a:xfrm>
          <a:off x="2527300" y="6775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22,868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合併後初の通年決算である平成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年度以降、実質単年度収支は黒字で推移していたが、平成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年度は初の赤字となった。これは、今後始まる普通交付税合併合併算定替特例措置の段階的縮小に備え、財政調整基金から</a:t>
          </a:r>
          <a:r>
            <a:rPr kumimoji="1" lang="en-US" altLang="ja-JP" sz="1400">
              <a:latin typeface="ＭＳ ゴシック" pitchFamily="49" charset="-128"/>
              <a:ea typeface="ＭＳ ゴシック" pitchFamily="49" charset="-128"/>
            </a:rPr>
            <a:t>774,457</a:t>
          </a:r>
          <a:r>
            <a:rPr kumimoji="1" lang="ja-JP" altLang="en-US" sz="1400">
              <a:latin typeface="ＭＳ ゴシック" pitchFamily="49" charset="-128"/>
              <a:ea typeface="ＭＳ ゴシック" pitchFamily="49" charset="-128"/>
            </a:rPr>
            <a:t>千円を取り崩し、新たに合併算定替逓減対策基金を設置し、積み立てたことに起因し、このため財政調整基金残高及び実質収支額も前年度と比べ減少した。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いずれの会計においても赤字は発生していない。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各会計を連結した実質収支総額の標準財政に対する比率も、平成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年度以降は</a:t>
          </a:r>
          <a:r>
            <a:rPr kumimoji="1" lang="en-US" altLang="ja-JP" sz="1400">
              <a:latin typeface="ＭＳ ゴシック" pitchFamily="49" charset="-128"/>
              <a:ea typeface="ＭＳ ゴシック" pitchFamily="49" charset="-128"/>
            </a:rPr>
            <a:t>12</a:t>
          </a:r>
          <a:r>
            <a:rPr kumimoji="1" lang="ja-JP" altLang="en-US" sz="1400">
              <a:latin typeface="ＭＳ ゴシック" pitchFamily="49" charset="-128"/>
              <a:ea typeface="ＭＳ ゴシック" pitchFamily="49" charset="-128"/>
            </a:rPr>
            <a:t>％台から</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％台の間で推移している。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城山台小学校建築事業や木津中学校改築事業に係る自己負担金の支払いが前年度に完了したことなどにより、債務負担行為に基づく支出額が減少したことで、実質公債費比率の分子が減少した。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本市は、今後も義務教育施設の整備や新クリーンセンターの建設等に伴う起債を予定しており、また今後は合併特例措置が段階的に逓減されることから、事業の精査や財源確保等、中長期的な展望のもとに公債費負担の抑制に努め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前年度算定時点では計上されなかった城山台小学校建設事業及び木津中学校改築事業に係る国庫支出金の内示を受け、充当可能特定歳入が増加となったため、将来負担比率の分子は前年度と比べ減少した。</a:t>
          </a:r>
        </a:p>
        <a:p>
          <a:r>
            <a:rPr kumimoji="1" lang="ja-JP" altLang="en-US" sz="1400">
              <a:latin typeface="ＭＳ ゴシック" pitchFamily="49" charset="-128"/>
              <a:ea typeface="ＭＳ ゴシック" pitchFamily="49" charset="-128"/>
            </a:rPr>
            <a:t>　しかし、本市は今後も義務教育施設の整備やクリーンセンターの建設等を予定しており、また普通交付税の合併特例措置が段階的に逓減されることから、事業の精査や財源確保等、中長期的な展望のもとに公債費負担の抑制に努める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K1" zoomScale="70" zoomScaleNormal="70" workbookViewId="0">
      <selection activeCell="BV16" sqref="BV16:CC16"/>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25960353</v>
      </c>
      <c r="BO4" s="349"/>
      <c r="BP4" s="349"/>
      <c r="BQ4" s="349"/>
      <c r="BR4" s="349"/>
      <c r="BS4" s="349"/>
      <c r="BT4" s="349"/>
      <c r="BU4" s="350"/>
      <c r="BV4" s="348">
        <v>27195930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1.9</v>
      </c>
      <c r="CU4" s="355"/>
      <c r="CV4" s="355"/>
      <c r="CW4" s="355"/>
      <c r="CX4" s="355"/>
      <c r="CY4" s="355"/>
      <c r="CZ4" s="355"/>
      <c r="DA4" s="356"/>
      <c r="DB4" s="354">
        <v>2.5</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25303984</v>
      </c>
      <c r="BO5" s="386"/>
      <c r="BP5" s="386"/>
      <c r="BQ5" s="386"/>
      <c r="BR5" s="386"/>
      <c r="BS5" s="386"/>
      <c r="BT5" s="386"/>
      <c r="BU5" s="387"/>
      <c r="BV5" s="385">
        <v>26713282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96.6</v>
      </c>
      <c r="CU5" s="383"/>
      <c r="CV5" s="383"/>
      <c r="CW5" s="383"/>
      <c r="CX5" s="383"/>
      <c r="CY5" s="383"/>
      <c r="CZ5" s="383"/>
      <c r="DA5" s="384"/>
      <c r="DB5" s="382">
        <v>92.9</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656369</v>
      </c>
      <c r="BO6" s="386"/>
      <c r="BP6" s="386"/>
      <c r="BQ6" s="386"/>
      <c r="BR6" s="386"/>
      <c r="BS6" s="386"/>
      <c r="BT6" s="386"/>
      <c r="BU6" s="387"/>
      <c r="BV6" s="385">
        <v>482648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104.6</v>
      </c>
      <c r="CU6" s="423"/>
      <c r="CV6" s="423"/>
      <c r="CW6" s="423"/>
      <c r="CX6" s="423"/>
      <c r="CY6" s="423"/>
      <c r="CZ6" s="423"/>
      <c r="DA6" s="424"/>
      <c r="DB6" s="422">
        <v>101.6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347530</v>
      </c>
      <c r="BO7" s="386"/>
      <c r="BP7" s="386"/>
      <c r="BQ7" s="386"/>
      <c r="BR7" s="386"/>
      <c r="BS7" s="386"/>
      <c r="BT7" s="386"/>
      <c r="BU7" s="387"/>
      <c r="BV7" s="385">
        <v>79612</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16291735</v>
      </c>
      <c r="CU7" s="386"/>
      <c r="CV7" s="386"/>
      <c r="CW7" s="386"/>
      <c r="CX7" s="386"/>
      <c r="CY7" s="386"/>
      <c r="CZ7" s="386"/>
      <c r="DA7" s="387"/>
      <c r="DB7" s="385">
        <v>16143656</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308839</v>
      </c>
      <c r="BO8" s="386"/>
      <c r="BP8" s="386"/>
      <c r="BQ8" s="386"/>
      <c r="BR8" s="386"/>
      <c r="BS8" s="386"/>
      <c r="BT8" s="386"/>
      <c r="BU8" s="387"/>
      <c r="BV8" s="385">
        <v>403036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0.65</v>
      </c>
      <c r="CU8" s="426"/>
      <c r="CV8" s="426"/>
      <c r="CW8" s="426"/>
      <c r="CX8" s="426"/>
      <c r="CY8" s="426"/>
      <c r="CZ8" s="426"/>
      <c r="DA8" s="427"/>
      <c r="DB8" s="425">
        <v>0.64</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69761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-94197</v>
      </c>
      <c r="BO9" s="386"/>
      <c r="BP9" s="386"/>
      <c r="BQ9" s="386"/>
      <c r="BR9" s="386"/>
      <c r="BS9" s="386"/>
      <c r="BT9" s="386"/>
      <c r="BU9" s="387"/>
      <c r="BV9" s="385">
        <v>-62860</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15.2</v>
      </c>
      <c r="CU9" s="383"/>
      <c r="CV9" s="383"/>
      <c r="CW9" s="383"/>
      <c r="CX9" s="383"/>
      <c r="CY9" s="383"/>
      <c r="CZ9" s="383"/>
      <c r="DA9" s="384"/>
      <c r="DB9" s="382">
        <v>15.3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63649</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210231</v>
      </c>
      <c r="BO10" s="386"/>
      <c r="BP10" s="386"/>
      <c r="BQ10" s="386"/>
      <c r="BR10" s="386"/>
      <c r="BS10" s="386"/>
      <c r="BT10" s="386"/>
      <c r="BU10" s="387"/>
      <c r="BV10" s="385">
        <v>474292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73095</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774457</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72625</v>
      </c>
      <c r="S13" s="467"/>
      <c r="T13" s="467"/>
      <c r="U13" s="467"/>
      <c r="V13" s="468"/>
      <c r="W13" s="401" t="s">
        <v>123</v>
      </c>
      <c r="X13" s="402"/>
      <c r="Y13" s="402"/>
      <c r="Z13" s="402"/>
      <c r="AA13" s="402"/>
      <c r="AB13" s="392"/>
      <c r="AC13" s="436">
        <v>1149</v>
      </c>
      <c r="AD13" s="437"/>
      <c r="AE13" s="437"/>
      <c r="AF13" s="437"/>
      <c r="AG13" s="476"/>
      <c r="AH13" s="436">
        <v>1520</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-658423</v>
      </c>
      <c r="BO13" s="386"/>
      <c r="BP13" s="386"/>
      <c r="BQ13" s="386"/>
      <c r="BR13" s="386"/>
      <c r="BS13" s="386"/>
      <c r="BT13" s="386"/>
      <c r="BU13" s="387"/>
      <c r="BV13" s="385">
        <v>411432</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12</v>
      </c>
      <c r="CU13" s="383"/>
      <c r="CV13" s="383"/>
      <c r="CW13" s="383"/>
      <c r="CX13" s="383"/>
      <c r="CY13" s="383"/>
      <c r="CZ13" s="383"/>
      <c r="DA13" s="384"/>
      <c r="DB13" s="382">
        <v>12.5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72283</v>
      </c>
      <c r="S14" s="467"/>
      <c r="T14" s="467"/>
      <c r="U14" s="467"/>
      <c r="V14" s="468"/>
      <c r="W14" s="375"/>
      <c r="X14" s="376"/>
      <c r="Y14" s="376"/>
      <c r="Z14" s="376"/>
      <c r="AA14" s="376"/>
      <c r="AB14" s="365"/>
      <c r="AC14" s="469">
        <v>4</v>
      </c>
      <c r="AD14" s="470"/>
      <c r="AE14" s="470"/>
      <c r="AF14" s="470"/>
      <c r="AG14" s="471"/>
      <c r="AH14" s="469">
        <v>5.0999999999999996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64</v>
      </c>
      <c r="CU14" s="481"/>
      <c r="CV14" s="481"/>
      <c r="CW14" s="481"/>
      <c r="CX14" s="481"/>
      <c r="CY14" s="481"/>
      <c r="CZ14" s="481"/>
      <c r="DA14" s="482"/>
      <c r="DB14" s="480">
        <v>76.599999999999994</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71811</v>
      </c>
      <c r="S15" s="467"/>
      <c r="T15" s="467"/>
      <c r="U15" s="467"/>
      <c r="V15" s="468"/>
      <c r="W15" s="401" t="s">
        <v>130</v>
      </c>
      <c r="X15" s="402"/>
      <c r="Y15" s="402"/>
      <c r="Z15" s="402"/>
      <c r="AA15" s="402"/>
      <c r="AB15" s="392"/>
      <c r="AC15" s="436">
        <v>5908</v>
      </c>
      <c r="AD15" s="437"/>
      <c r="AE15" s="437"/>
      <c r="AF15" s="437"/>
      <c r="AG15" s="476"/>
      <c r="AH15" s="436">
        <v>6387</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7526610</v>
      </c>
      <c r="BO15" s="349"/>
      <c r="BP15" s="349"/>
      <c r="BQ15" s="349"/>
      <c r="BR15" s="349"/>
      <c r="BS15" s="349"/>
      <c r="BT15" s="349"/>
      <c r="BU15" s="350"/>
      <c r="BV15" s="348">
        <v>7239714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20.399999999999999</v>
      </c>
      <c r="AD16" s="470"/>
      <c r="AE16" s="470"/>
      <c r="AF16" s="470"/>
      <c r="AG16" s="471"/>
      <c r="AH16" s="469">
        <v>21.2</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11485554</v>
      </c>
      <c r="BO16" s="386"/>
      <c r="BP16" s="386"/>
      <c r="BQ16" s="386"/>
      <c r="BR16" s="386"/>
      <c r="BS16" s="386"/>
      <c r="BT16" s="386"/>
      <c r="BU16" s="387"/>
      <c r="BV16" s="385">
        <v>11162650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21877</v>
      </c>
      <c r="AD17" s="437"/>
      <c r="AE17" s="437"/>
      <c r="AF17" s="437"/>
      <c r="AG17" s="476"/>
      <c r="AH17" s="436">
        <v>21724</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9727894</v>
      </c>
      <c r="BO17" s="386"/>
      <c r="BP17" s="386"/>
      <c r="BQ17" s="386"/>
      <c r="BR17" s="386"/>
      <c r="BS17" s="386"/>
      <c r="BT17" s="386"/>
      <c r="BU17" s="387"/>
      <c r="BV17" s="385">
        <v>9409410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85.13</v>
      </c>
      <c r="M18" s="498"/>
      <c r="N18" s="498"/>
      <c r="O18" s="498"/>
      <c r="P18" s="498"/>
      <c r="Q18" s="498"/>
      <c r="R18" s="499"/>
      <c r="S18" s="499"/>
      <c r="T18" s="499"/>
      <c r="U18" s="499"/>
      <c r="V18" s="500"/>
      <c r="W18" s="403"/>
      <c r="X18" s="404"/>
      <c r="Y18" s="404"/>
      <c r="Z18" s="404"/>
      <c r="AA18" s="404"/>
      <c r="AB18" s="395"/>
      <c r="AC18" s="501">
        <v>75.599999999999994</v>
      </c>
      <c r="AD18" s="502"/>
      <c r="AE18" s="502"/>
      <c r="AF18" s="502"/>
      <c r="AG18" s="503"/>
      <c r="AH18" s="501">
        <v>72.2</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16137906</v>
      </c>
      <c r="BO18" s="386"/>
      <c r="BP18" s="386"/>
      <c r="BQ18" s="386"/>
      <c r="BR18" s="386"/>
      <c r="BS18" s="386"/>
      <c r="BT18" s="386"/>
      <c r="BU18" s="387"/>
      <c r="BV18" s="385">
        <v>15284047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819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19062632</v>
      </c>
      <c r="BO19" s="386"/>
      <c r="BP19" s="386"/>
      <c r="BQ19" s="386"/>
      <c r="BR19" s="386"/>
      <c r="BS19" s="386"/>
      <c r="BT19" s="386"/>
      <c r="BU19" s="387"/>
      <c r="BV19" s="385">
        <v>18311203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24393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29648483</v>
      </c>
      <c r="BO23" s="386"/>
      <c r="BP23" s="386"/>
      <c r="BQ23" s="386"/>
      <c r="BR23" s="386"/>
      <c r="BS23" s="386"/>
      <c r="BT23" s="386"/>
      <c r="BU23" s="387"/>
      <c r="BV23" s="385">
        <v>30345333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7920</v>
      </c>
      <c r="R24" s="437"/>
      <c r="S24" s="437"/>
      <c r="T24" s="437"/>
      <c r="U24" s="437"/>
      <c r="V24" s="476"/>
      <c r="W24" s="531"/>
      <c r="X24" s="519"/>
      <c r="Y24" s="520"/>
      <c r="Z24" s="435" t="s">
        <v>153</v>
      </c>
      <c r="AA24" s="415"/>
      <c r="AB24" s="415"/>
      <c r="AC24" s="415"/>
      <c r="AD24" s="415"/>
      <c r="AE24" s="415"/>
      <c r="AF24" s="415"/>
      <c r="AG24" s="416"/>
      <c r="AH24" s="436">
        <v>400</v>
      </c>
      <c r="AI24" s="437"/>
      <c r="AJ24" s="437"/>
      <c r="AK24" s="437"/>
      <c r="AL24" s="476"/>
      <c r="AM24" s="436">
        <v>1304000</v>
      </c>
      <c r="AN24" s="437"/>
      <c r="AO24" s="437"/>
      <c r="AP24" s="437"/>
      <c r="AQ24" s="437"/>
      <c r="AR24" s="476"/>
      <c r="AS24" s="436">
        <v>3260</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24203144</v>
      </c>
      <c r="BO24" s="386"/>
      <c r="BP24" s="386"/>
      <c r="BQ24" s="386"/>
      <c r="BR24" s="386"/>
      <c r="BS24" s="386"/>
      <c r="BT24" s="386"/>
      <c r="BU24" s="387"/>
      <c r="BV24" s="385">
        <v>24515875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6935</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17286289</v>
      </c>
      <c r="BO25" s="349"/>
      <c r="BP25" s="349"/>
      <c r="BQ25" s="349"/>
      <c r="BR25" s="349"/>
      <c r="BS25" s="349"/>
      <c r="BT25" s="349"/>
      <c r="BU25" s="350"/>
      <c r="BV25" s="348">
        <v>8186309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6270</v>
      </c>
      <c r="R26" s="437"/>
      <c r="S26" s="437"/>
      <c r="T26" s="437"/>
      <c r="U26" s="437"/>
      <c r="V26" s="476"/>
      <c r="W26" s="531"/>
      <c r="X26" s="519"/>
      <c r="Y26" s="520"/>
      <c r="Z26" s="435" t="s">
        <v>159</v>
      </c>
      <c r="AA26" s="541"/>
      <c r="AB26" s="541"/>
      <c r="AC26" s="541"/>
      <c r="AD26" s="541"/>
      <c r="AE26" s="541"/>
      <c r="AF26" s="541"/>
      <c r="AG26" s="542"/>
      <c r="AH26" s="436">
        <v>3</v>
      </c>
      <c r="AI26" s="437"/>
      <c r="AJ26" s="437"/>
      <c r="AK26" s="437"/>
      <c r="AL26" s="476"/>
      <c r="AM26" s="436">
        <v>10896</v>
      </c>
      <c r="AN26" s="437"/>
      <c r="AO26" s="437"/>
      <c r="AP26" s="437"/>
      <c r="AQ26" s="437"/>
      <c r="AR26" s="476"/>
      <c r="AS26" s="436">
        <v>3632</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4700</v>
      </c>
      <c r="R27" s="437"/>
      <c r="S27" s="437"/>
      <c r="T27" s="437"/>
      <c r="U27" s="437"/>
      <c r="V27" s="476"/>
      <c r="W27" s="531"/>
      <c r="X27" s="519"/>
      <c r="Y27" s="520"/>
      <c r="Z27" s="435" t="s">
        <v>162</v>
      </c>
      <c r="AA27" s="415"/>
      <c r="AB27" s="415"/>
      <c r="AC27" s="415"/>
      <c r="AD27" s="415"/>
      <c r="AE27" s="415"/>
      <c r="AF27" s="415"/>
      <c r="AG27" s="416"/>
      <c r="AH27" s="436">
        <v>25</v>
      </c>
      <c r="AI27" s="437"/>
      <c r="AJ27" s="437"/>
      <c r="AK27" s="437"/>
      <c r="AL27" s="476"/>
      <c r="AM27" s="436">
        <v>77551</v>
      </c>
      <c r="AN27" s="437"/>
      <c r="AO27" s="437"/>
      <c r="AP27" s="437"/>
      <c r="AQ27" s="437"/>
      <c r="AR27" s="476"/>
      <c r="AS27" s="436">
        <v>3102</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1653948</v>
      </c>
      <c r="BO27" s="555"/>
      <c r="BP27" s="555"/>
      <c r="BQ27" s="555"/>
      <c r="BR27" s="555"/>
      <c r="BS27" s="555"/>
      <c r="BT27" s="555"/>
      <c r="BU27" s="556"/>
      <c r="BV27" s="554">
        <v>1653948</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3800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4257239</v>
      </c>
      <c r="BO28" s="349"/>
      <c r="BP28" s="349"/>
      <c r="BQ28" s="349"/>
      <c r="BR28" s="349"/>
      <c r="BS28" s="349"/>
      <c r="BT28" s="349"/>
      <c r="BU28" s="350"/>
      <c r="BV28" s="348">
        <v>4821465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22</v>
      </c>
      <c r="M29" s="437"/>
      <c r="N29" s="437"/>
      <c r="O29" s="437"/>
      <c r="P29" s="476"/>
      <c r="Q29" s="436">
        <v>3500</v>
      </c>
      <c r="R29" s="437"/>
      <c r="S29" s="437"/>
      <c r="T29" s="437"/>
      <c r="U29" s="437"/>
      <c r="V29" s="476"/>
      <c r="W29" s="532"/>
      <c r="X29" s="533"/>
      <c r="Y29" s="534"/>
      <c r="Z29" s="435" t="s">
        <v>169</v>
      </c>
      <c r="AA29" s="415"/>
      <c r="AB29" s="415"/>
      <c r="AC29" s="415"/>
      <c r="AD29" s="415"/>
      <c r="AE29" s="415"/>
      <c r="AF29" s="415"/>
      <c r="AG29" s="416"/>
      <c r="AH29" s="436">
        <v>425</v>
      </c>
      <c r="AI29" s="437"/>
      <c r="AJ29" s="437"/>
      <c r="AK29" s="437"/>
      <c r="AL29" s="476"/>
      <c r="AM29" s="436">
        <v>1381551</v>
      </c>
      <c r="AN29" s="437"/>
      <c r="AO29" s="437"/>
      <c r="AP29" s="437"/>
      <c r="AQ29" s="437"/>
      <c r="AR29" s="476"/>
      <c r="AS29" s="436">
        <v>3251</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262668</v>
      </c>
      <c r="BO29" s="386"/>
      <c r="BP29" s="386"/>
      <c r="BQ29" s="386"/>
      <c r="BR29" s="386"/>
      <c r="BS29" s="386"/>
      <c r="BT29" s="386"/>
      <c r="BU29" s="387"/>
      <c r="BV29" s="385">
        <v>262668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99.4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7002644</v>
      </c>
      <c r="BO30" s="555"/>
      <c r="BP30" s="555"/>
      <c r="BQ30" s="555"/>
      <c r="BR30" s="555"/>
      <c r="BS30" s="555"/>
      <c r="BT30" s="555"/>
      <c r="BU30" s="556"/>
      <c r="BV30" s="554">
        <v>6739674</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IF('各会計、関係団体の財政状況及び健全化判断比率'!B33="","",'各会計、関係団体の財政状況及び健全化判断比率'!B33)</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国民健康保険山城病院組合（病院事業会計）</v>
      </c>
      <c r="BZ34" s="567"/>
      <c r="CA34" s="567"/>
      <c r="CB34" s="567"/>
      <c r="CC34" s="567"/>
      <c r="CD34" s="567"/>
      <c r="CE34" s="567"/>
      <c r="CF34" s="567"/>
      <c r="CG34" s="567"/>
      <c r="CH34" s="567"/>
      <c r="CI34" s="567"/>
      <c r="CJ34" s="567"/>
      <c r="CK34" s="567"/>
      <c r="CL34" s="567"/>
      <c r="CM34" s="567"/>
      <c r="CN34" s="165"/>
      <c r="CO34" s="566">
        <f>IF(CQ34="","",MAX(C34:D43,U34:V43,AM34:AN43,BE34:BF43,BW34:BX43)+1)</f>
        <v>19</v>
      </c>
      <c r="CP34" s="566"/>
      <c r="CQ34" s="567" t="str">
        <f>IF('各会計、関係団体の財政状況及び健全化判断比率'!BS7="","",'各会計、関係団体の財政状況及び健全化判断比率'!BS7)</f>
        <v>学研都市京都土地開発公社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IF('各会計、関係団体の財政状況及び健全化判断比率'!B34="","",'各会計、関係団体の財政状況及び健全化判断比率'!B34)</f>
        <v>公共下水道事業特別会計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国民健康保険山城病院組合（介護老人保健施設事業会計）</v>
      </c>
      <c r="BZ35" s="567"/>
      <c r="CA35" s="567"/>
      <c r="CB35" s="567"/>
      <c r="CC35" s="567"/>
      <c r="CD35" s="567"/>
      <c r="CE35" s="567"/>
      <c r="CF35" s="567"/>
      <c r="CG35" s="567"/>
      <c r="CH35" s="567"/>
      <c r="CI35" s="567"/>
      <c r="CJ35" s="567"/>
      <c r="CK35" s="567"/>
      <c r="CL35" s="567"/>
      <c r="CM35" s="567"/>
      <c r="CN35" s="165"/>
      <c r="CO35" s="566">
        <f t="shared" ref="CO35:CO43" si="3">IF(CQ35="","",CO34+1)</f>
        <v>20</v>
      </c>
      <c r="CP35" s="566"/>
      <c r="CQ35" s="567" t="str">
        <f>IF('各会計、関係団体の財政状況及び健全化判断比率'!BS8="","",'各会計、関係団体の財政状況及び健全化判断比率'!BS8)</f>
        <v>木津川市公園都市緑化協会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相楽郡西部塵埃処理組合</v>
      </c>
      <c r="BZ36" s="567"/>
      <c r="CA36" s="567"/>
      <c r="CB36" s="567"/>
      <c r="CC36" s="567"/>
      <c r="CD36" s="567"/>
      <c r="CE36" s="567"/>
      <c r="CF36" s="567"/>
      <c r="CG36" s="567"/>
      <c r="CH36" s="567"/>
      <c r="CI36" s="567"/>
      <c r="CJ36" s="567"/>
      <c r="CK36" s="567"/>
      <c r="CL36" s="567"/>
      <c r="CM36" s="567"/>
      <c r="CN36" s="165"/>
      <c r="CO36" s="566">
        <f t="shared" si="3"/>
        <v>21</v>
      </c>
      <c r="CP36" s="566"/>
      <c r="CQ36" s="567" t="str">
        <f>IF('各会計、関係団体の財政状況及び健全化判断比率'!BS9="","",'各会計、関係団体の財政状況及び健全化判断比率'!BS9)</f>
        <v>木津川市緑と文化・スポーツ振興事業団</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駐車場整備事業特別会計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京都府市町村職員退職手当組合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京都府市町村議会議員公務災害補償等組合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相楽中部消防組合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相楽郡広域事務組合（一般会計）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相楽郡広域事務組合（相楽地区ふるさと市町村圏振興事業特別会計）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17</v>
      </c>
      <c r="BX42" s="566"/>
      <c r="BY42" s="567" t="str">
        <f>IF('各会計、関係団体の財政状況及び健全化判断比率'!B76="","",'各会計、関係団体の財政状況及び健全化判断比率'!B76)</f>
        <v>京都府自治会館管理組合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18</v>
      </c>
      <c r="BX43" s="566"/>
      <c r="BY43" s="567" t="str">
        <f>IF('各会計、関係団体の財政状況及び健全化判断比率'!B77="","",'各会計、関係団体の財政状況及び健全化判断比率'!B77)</f>
        <v>京都府住宅新築資金等貸付事業管理組合（一般会計）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0" zoomScale="55" zoomScaleNormal="55" zoomScaleSheetLayoutView="100" workbookViewId="0">
      <selection activeCell="BN16" sqref="BN16:BU16"/>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522</v>
      </c>
      <c r="J40" s="79" t="s">
        <v>523</v>
      </c>
      <c r="K40" s="79" t="s">
        <v>524</v>
      </c>
      <c r="L40" s="79" t="s">
        <v>525</v>
      </c>
      <c r="M40" s="80" t="s">
        <v>526</v>
      </c>
    </row>
    <row r="41" spans="2:13" ht="27.75" customHeight="1" x14ac:dyDescent="0.15">
      <c r="B41" s="1169" t="s">
        <v>24</v>
      </c>
      <c r="C41" s="1170"/>
      <c r="D41" s="81"/>
      <c r="E41" s="1175" t="s">
        <v>25</v>
      </c>
      <c r="F41" s="1175"/>
      <c r="G41" s="1175"/>
      <c r="H41" s="1176"/>
      <c r="I41" s="82">
        <v>28635</v>
      </c>
      <c r="J41" s="83">
        <v>28030</v>
      </c>
      <c r="K41" s="83">
        <v>29285</v>
      </c>
      <c r="L41" s="83">
        <v>30345</v>
      </c>
      <c r="M41" s="84">
        <v>29648</v>
      </c>
    </row>
    <row r="42" spans="2:13" ht="27.75" customHeight="1" x14ac:dyDescent="0.15">
      <c r="B42" s="1171"/>
      <c r="C42" s="1172"/>
      <c r="D42" s="85"/>
      <c r="E42" s="1177" t="s">
        <v>26</v>
      </c>
      <c r="F42" s="1177"/>
      <c r="G42" s="1177"/>
      <c r="H42" s="1178"/>
      <c r="I42" s="86">
        <v>5428</v>
      </c>
      <c r="J42" s="87">
        <v>5004</v>
      </c>
      <c r="K42" s="87">
        <v>3210</v>
      </c>
      <c r="L42" s="87">
        <v>6011</v>
      </c>
      <c r="M42" s="88">
        <v>5712</v>
      </c>
    </row>
    <row r="43" spans="2:13" ht="27.75" customHeight="1" x14ac:dyDescent="0.15">
      <c r="B43" s="1171"/>
      <c r="C43" s="1172"/>
      <c r="D43" s="85"/>
      <c r="E43" s="1177" t="s">
        <v>27</v>
      </c>
      <c r="F43" s="1177"/>
      <c r="G43" s="1177"/>
      <c r="H43" s="1178"/>
      <c r="I43" s="86">
        <v>10114</v>
      </c>
      <c r="J43" s="87">
        <v>9946</v>
      </c>
      <c r="K43" s="87">
        <v>9648</v>
      </c>
      <c r="L43" s="87">
        <v>9190</v>
      </c>
      <c r="M43" s="88">
        <v>9109</v>
      </c>
    </row>
    <row r="44" spans="2:13" ht="27.75" customHeight="1" x14ac:dyDescent="0.15">
      <c r="B44" s="1171"/>
      <c r="C44" s="1172"/>
      <c r="D44" s="85"/>
      <c r="E44" s="1177" t="s">
        <v>28</v>
      </c>
      <c r="F44" s="1177"/>
      <c r="G44" s="1177"/>
      <c r="H44" s="1178"/>
      <c r="I44" s="86">
        <v>5510</v>
      </c>
      <c r="J44" s="87">
        <v>5416</v>
      </c>
      <c r="K44" s="87">
        <v>5347</v>
      </c>
      <c r="L44" s="87">
        <v>5340</v>
      </c>
      <c r="M44" s="88">
        <v>5026</v>
      </c>
    </row>
    <row r="45" spans="2:13" ht="27.75" customHeight="1" x14ac:dyDescent="0.15">
      <c r="B45" s="1171"/>
      <c r="C45" s="1172"/>
      <c r="D45" s="85"/>
      <c r="E45" s="1177" t="s">
        <v>29</v>
      </c>
      <c r="F45" s="1177"/>
      <c r="G45" s="1177"/>
      <c r="H45" s="1178"/>
      <c r="I45" s="86">
        <v>3444</v>
      </c>
      <c r="J45" s="87">
        <v>3535</v>
      </c>
      <c r="K45" s="87">
        <v>3694</v>
      </c>
      <c r="L45" s="87">
        <v>3669</v>
      </c>
      <c r="M45" s="88">
        <v>3434</v>
      </c>
    </row>
    <row r="46" spans="2:13" ht="27.75" customHeight="1" x14ac:dyDescent="0.15">
      <c r="B46" s="1171"/>
      <c r="C46" s="1172"/>
      <c r="D46" s="85"/>
      <c r="E46" s="1177" t="s">
        <v>30</v>
      </c>
      <c r="F46" s="1177"/>
      <c r="G46" s="1177"/>
      <c r="H46" s="1178"/>
      <c r="I46" s="86" t="s">
        <v>483</v>
      </c>
      <c r="J46" s="87" t="s">
        <v>483</v>
      </c>
      <c r="K46" s="87" t="s">
        <v>483</v>
      </c>
      <c r="L46" s="87" t="s">
        <v>483</v>
      </c>
      <c r="M46" s="88" t="s">
        <v>483</v>
      </c>
    </row>
    <row r="47" spans="2:13" ht="27.75" customHeight="1" x14ac:dyDescent="0.15">
      <c r="B47" s="1171"/>
      <c r="C47" s="1172"/>
      <c r="D47" s="85"/>
      <c r="E47" s="1177" t="s">
        <v>31</v>
      </c>
      <c r="F47" s="1177"/>
      <c r="G47" s="1177"/>
      <c r="H47" s="1178"/>
      <c r="I47" s="86" t="s">
        <v>483</v>
      </c>
      <c r="J47" s="87" t="s">
        <v>483</v>
      </c>
      <c r="K47" s="87" t="s">
        <v>483</v>
      </c>
      <c r="L47" s="87" t="s">
        <v>483</v>
      </c>
      <c r="M47" s="88" t="s">
        <v>483</v>
      </c>
    </row>
    <row r="48" spans="2:13" ht="27.75" customHeight="1" x14ac:dyDescent="0.15">
      <c r="B48" s="1173"/>
      <c r="C48" s="1174"/>
      <c r="D48" s="85"/>
      <c r="E48" s="1177" t="s">
        <v>32</v>
      </c>
      <c r="F48" s="1177"/>
      <c r="G48" s="1177"/>
      <c r="H48" s="1178"/>
      <c r="I48" s="86" t="s">
        <v>483</v>
      </c>
      <c r="J48" s="87" t="s">
        <v>483</v>
      </c>
      <c r="K48" s="87" t="s">
        <v>483</v>
      </c>
      <c r="L48" s="87" t="s">
        <v>483</v>
      </c>
      <c r="M48" s="88" t="s">
        <v>483</v>
      </c>
    </row>
    <row r="49" spans="2:13" ht="27.75" customHeight="1" x14ac:dyDescent="0.15">
      <c r="B49" s="1179" t="s">
        <v>33</v>
      </c>
      <c r="C49" s="1180"/>
      <c r="D49" s="89"/>
      <c r="E49" s="1177" t="s">
        <v>34</v>
      </c>
      <c r="F49" s="1177"/>
      <c r="G49" s="1177"/>
      <c r="H49" s="1178"/>
      <c r="I49" s="86">
        <v>10344</v>
      </c>
      <c r="J49" s="87">
        <v>10751</v>
      </c>
      <c r="K49" s="87">
        <v>11313</v>
      </c>
      <c r="L49" s="87">
        <v>12424</v>
      </c>
      <c r="M49" s="88">
        <v>12068</v>
      </c>
    </row>
    <row r="50" spans="2:13" ht="27.75" customHeight="1" x14ac:dyDescent="0.15">
      <c r="B50" s="1171"/>
      <c r="C50" s="1172"/>
      <c r="D50" s="85"/>
      <c r="E50" s="1177" t="s">
        <v>35</v>
      </c>
      <c r="F50" s="1177"/>
      <c r="G50" s="1177"/>
      <c r="H50" s="1178"/>
      <c r="I50" s="86">
        <v>4143</v>
      </c>
      <c r="J50" s="87">
        <v>4925</v>
      </c>
      <c r="K50" s="87">
        <v>4101</v>
      </c>
      <c r="L50" s="87">
        <v>3981</v>
      </c>
      <c r="M50" s="88">
        <v>4769</v>
      </c>
    </row>
    <row r="51" spans="2:13" ht="27.75" customHeight="1" x14ac:dyDescent="0.15">
      <c r="B51" s="1173"/>
      <c r="C51" s="1174"/>
      <c r="D51" s="85"/>
      <c r="E51" s="1177" t="s">
        <v>36</v>
      </c>
      <c r="F51" s="1177"/>
      <c r="G51" s="1177"/>
      <c r="H51" s="1178"/>
      <c r="I51" s="86">
        <v>25481</v>
      </c>
      <c r="J51" s="87">
        <v>25347</v>
      </c>
      <c r="K51" s="87">
        <v>26164</v>
      </c>
      <c r="L51" s="87">
        <v>27499</v>
      </c>
      <c r="M51" s="88">
        <v>27171</v>
      </c>
    </row>
    <row r="52" spans="2:13" ht="27.75" customHeight="1" thickBot="1" x14ac:dyDescent="0.2">
      <c r="B52" s="1181" t="s">
        <v>37</v>
      </c>
      <c r="C52" s="1182"/>
      <c r="D52" s="90"/>
      <c r="E52" s="1183" t="s">
        <v>38</v>
      </c>
      <c r="F52" s="1183"/>
      <c r="G52" s="1183"/>
      <c r="H52" s="1184"/>
      <c r="I52" s="91">
        <v>13163</v>
      </c>
      <c r="J52" s="92">
        <v>10908</v>
      </c>
      <c r="K52" s="92">
        <v>9606</v>
      </c>
      <c r="L52" s="92">
        <v>10651</v>
      </c>
      <c r="M52" s="93">
        <v>8921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521</v>
      </c>
      <c r="G2" s="111"/>
      <c r="H2" s="112"/>
    </row>
    <row r="3" spans="1:8" x14ac:dyDescent="0.15">
      <c r="A3" s="108" t="s">
        <v>514</v>
      </c>
      <c r="B3" s="113"/>
      <c r="C3" s="114"/>
      <c r="D3" s="115">
        <v>48271</v>
      </c>
      <c r="E3" s="116"/>
      <c r="F3" s="117">
        <v>61882</v>
      </c>
      <c r="G3" s="118"/>
      <c r="H3" s="119"/>
    </row>
    <row r="4" spans="1:8" x14ac:dyDescent="0.15">
      <c r="A4" s="120"/>
      <c r="B4" s="121"/>
      <c r="C4" s="122"/>
      <c r="D4" s="123">
        <v>24186</v>
      </c>
      <c r="E4" s="124"/>
      <c r="F4" s="125">
        <v>32175</v>
      </c>
      <c r="G4" s="126"/>
      <c r="H4" s="127"/>
    </row>
    <row r="5" spans="1:8" x14ac:dyDescent="0.15">
      <c r="A5" s="108" t="s">
        <v>516</v>
      </c>
      <c r="B5" s="113"/>
      <c r="C5" s="114"/>
      <c r="D5" s="115">
        <v>34525</v>
      </c>
      <c r="E5" s="116"/>
      <c r="F5" s="117">
        <v>47569</v>
      </c>
      <c r="G5" s="118"/>
      <c r="H5" s="119"/>
    </row>
    <row r="6" spans="1:8" x14ac:dyDescent="0.15">
      <c r="A6" s="120"/>
      <c r="B6" s="121"/>
      <c r="C6" s="122"/>
      <c r="D6" s="123">
        <v>16703</v>
      </c>
      <c r="E6" s="124"/>
      <c r="F6" s="125">
        <v>26255</v>
      </c>
      <c r="G6" s="126"/>
      <c r="H6" s="127"/>
    </row>
    <row r="7" spans="1:8" x14ac:dyDescent="0.15">
      <c r="A7" s="108" t="s">
        <v>517</v>
      </c>
      <c r="B7" s="113"/>
      <c r="C7" s="114"/>
      <c r="D7" s="115">
        <v>64771</v>
      </c>
      <c r="E7" s="116"/>
      <c r="F7" s="117">
        <v>50880</v>
      </c>
      <c r="G7" s="118"/>
      <c r="H7" s="119"/>
    </row>
    <row r="8" spans="1:8" x14ac:dyDescent="0.15">
      <c r="A8" s="120"/>
      <c r="B8" s="121"/>
      <c r="C8" s="122"/>
      <c r="D8" s="123">
        <v>24579</v>
      </c>
      <c r="E8" s="124"/>
      <c r="F8" s="125">
        <v>26879</v>
      </c>
      <c r="G8" s="126"/>
      <c r="H8" s="127"/>
    </row>
    <row r="9" spans="1:8" x14ac:dyDescent="0.15">
      <c r="A9" s="108" t="s">
        <v>518</v>
      </c>
      <c r="B9" s="113"/>
      <c r="C9" s="114"/>
      <c r="D9" s="115">
        <v>63242</v>
      </c>
      <c r="E9" s="116"/>
      <c r="F9" s="117">
        <v>63956</v>
      </c>
      <c r="G9" s="118"/>
      <c r="H9" s="119"/>
    </row>
    <row r="10" spans="1:8" x14ac:dyDescent="0.15">
      <c r="A10" s="120"/>
      <c r="B10" s="121"/>
      <c r="C10" s="122"/>
      <c r="D10" s="123">
        <v>27211</v>
      </c>
      <c r="E10" s="124"/>
      <c r="F10" s="125">
        <v>29239</v>
      </c>
      <c r="G10" s="126"/>
      <c r="H10" s="127"/>
    </row>
    <row r="11" spans="1:8" x14ac:dyDescent="0.15">
      <c r="A11" s="108" t="s">
        <v>519</v>
      </c>
      <c r="B11" s="113"/>
      <c r="C11" s="114"/>
      <c r="D11" s="115">
        <v>27479</v>
      </c>
      <c r="E11" s="116"/>
      <c r="F11" s="117">
        <v>66255</v>
      </c>
      <c r="G11" s="118"/>
      <c r="H11" s="119"/>
    </row>
    <row r="12" spans="1:8" x14ac:dyDescent="0.15">
      <c r="A12" s="120"/>
      <c r="B12" s="121"/>
      <c r="C12" s="128"/>
      <c r="D12" s="123">
        <v>15862</v>
      </c>
      <c r="E12" s="124"/>
      <c r="F12" s="125">
        <v>31822</v>
      </c>
      <c r="G12" s="126"/>
      <c r="H12" s="127"/>
    </row>
    <row r="13" spans="1:8" x14ac:dyDescent="0.15">
      <c r="A13" s="108"/>
      <c r="B13" s="113"/>
      <c r="C13" s="129"/>
      <c r="D13" s="130">
        <v>47658</v>
      </c>
      <c r="E13" s="131"/>
      <c r="F13" s="132">
        <v>58108</v>
      </c>
      <c r="G13" s="133"/>
      <c r="H13" s="119"/>
    </row>
    <row r="14" spans="1:8" x14ac:dyDescent="0.15">
      <c r="A14" s="120"/>
      <c r="B14" s="121"/>
      <c r="C14" s="122"/>
      <c r="D14" s="123">
        <v>21708</v>
      </c>
      <c r="E14" s="124"/>
      <c r="F14" s="125">
        <v>29274</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2.5499999999999998</v>
      </c>
      <c r="C19" s="134">
        <f>ROUND(VALUE(SUBSTITUTE(実質収支比率等に係る経年分析!G$48,"▲","-")),2)</f>
        <v>2.62</v>
      </c>
      <c r="D19" s="134">
        <f>ROUND(VALUE(SUBSTITUTE(実質収支比率等に係る経年分析!H$48,"▲","-")),2)</f>
        <v>2.93</v>
      </c>
      <c r="E19" s="134">
        <f>ROUND(VALUE(SUBSTITUTE(実質収支比率等に係る経年分析!I$48,"▲","-")),2)</f>
        <v>2.5</v>
      </c>
      <c r="F19" s="134">
        <f>ROUND(VALUE(SUBSTITUTE(実質収支比率等に係る経年分析!J$48,"▲","-")),2)</f>
        <v>1.9</v>
      </c>
    </row>
    <row r="20" spans="1:11" x14ac:dyDescent="0.15">
      <c r="A20" s="134" t="s">
        <v>43</v>
      </c>
      <c r="B20" s="134">
        <f>ROUND(VALUE(SUBSTITUTE(実質収支比率等に係る経年分析!F$47,"▲","-")),2)</f>
        <v>23.99</v>
      </c>
      <c r="C20" s="134">
        <f>ROUND(VALUE(SUBSTITUTE(実質収支比率等に係る経年分析!G$47,"▲","-")),2)</f>
        <v>25.36</v>
      </c>
      <c r="D20" s="134">
        <f>ROUND(VALUE(SUBSTITUTE(実質収支比率等に係る経年分析!H$47,"▲","-")),2)</f>
        <v>27.29</v>
      </c>
      <c r="E20" s="134">
        <f>ROUND(VALUE(SUBSTITUTE(実質収支比率等に係る経年分析!I$47,"▲","-")),2)</f>
        <v>29.87</v>
      </c>
      <c r="F20" s="134">
        <f>ROUND(VALUE(SUBSTITUTE(実質収支比率等に係る経年分析!J$47,"▲","-")),2)</f>
        <v>26.13</v>
      </c>
    </row>
    <row r="21" spans="1:11" x14ac:dyDescent="0.15">
      <c r="A21" s="134" t="s">
        <v>44</v>
      </c>
      <c r="B21" s="134">
        <f>IF(ISNUMBER(VALUE(SUBSTITUTE(実質収支比率等に係る経年分析!F$49,"▲","-"))),ROUND(VALUE(SUBSTITUTE(実質収支比率等に係る経年分析!F$49,"▲","-")),2),NA())</f>
        <v>1.6</v>
      </c>
      <c r="C21" s="134">
        <f>IF(ISNUMBER(VALUE(SUBSTITUTE(実質収支比率等に係る経年分析!G$49,"▲","-"))),ROUND(VALUE(SUBSTITUTE(実質収支比率等に係る経年分析!G$49,"▲","-")),2),NA())</f>
        <v>1.85</v>
      </c>
      <c r="D21" s="134">
        <f>IF(ISNUMBER(VALUE(SUBSTITUTE(実質収支比率等に係る経年分析!H$49,"▲","-"))),ROUND(VALUE(SUBSTITUTE(実質収支比率等に係る経年分析!H$49,"▲","-")),2),NA())</f>
        <v>2.93</v>
      </c>
      <c r="E21" s="134">
        <f>IF(ISNUMBER(VALUE(SUBSTITUTE(実質収支比率等に係る経年分析!I$49,"▲","-"))),ROUND(VALUE(SUBSTITUTE(実質収支比率等に係る経年分析!I$49,"▲","-")),2),NA())</f>
        <v>2.5499999999999998</v>
      </c>
      <c r="F21" s="134">
        <f>IF(ISNUMBER(VALUE(SUBSTITUTE(実質収支比率等に係る経年分析!J$49,"▲","-"))),ROUND(VALUE(SUBSTITUTE(実質収支比率等に係る経年分析!J$49,"▲","-")),2),NA())</f>
        <v>-4.04</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駐車場整備事業特別会計</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x14ac:dyDescent="0.15">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0.05</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1.25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0.56999999999999995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0.14000000000000001</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0.85</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2.54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2.61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2.92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2.4900000000000002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1.89</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8.0299999999999994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8.64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9.2899999999999991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10.79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12.43</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2706</v>
      </c>
      <c r="E42" s="136"/>
      <c r="F42" s="136"/>
      <c r="G42" s="136">
        <f>'実質公債費比率（分子）の構造'!L$52</f>
        <v>2583</v>
      </c>
      <c r="H42" s="136"/>
      <c r="I42" s="136"/>
      <c r="J42" s="136">
        <f>'実質公債費比率（分子）の構造'!M$52</f>
        <v>5177</v>
      </c>
      <c r="K42" s="136"/>
      <c r="L42" s="136"/>
      <c r="M42" s="136">
        <f>'実質公債費比率（分子）の構造'!N$52</f>
        <v>3703</v>
      </c>
      <c r="N42" s="136"/>
      <c r="O42" s="136"/>
      <c r="P42" s="136">
        <f>'実質公債費比率（分子）の構造'!O$52</f>
        <v>2728</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449</v>
      </c>
      <c r="C44" s="136"/>
      <c r="D44" s="136"/>
      <c r="E44" s="136">
        <f>'実質公債費比率（分子）の構造'!L$50</f>
        <v>471</v>
      </c>
      <c r="F44" s="136"/>
      <c r="G44" s="136"/>
      <c r="H44" s="136">
        <f>'実質公債費比率（分子）の構造'!M$50</f>
        <v>2809</v>
      </c>
      <c r="I44" s="136"/>
      <c r="J44" s="136"/>
      <c r="K44" s="136">
        <f>'実質公債費比率（分子）の構造'!N$50</f>
        <v>1462</v>
      </c>
      <c r="L44" s="136"/>
      <c r="M44" s="136"/>
      <c r="N44" s="136">
        <f>'実質公債費比率（分子）の構造'!O$50</f>
        <v>175</v>
      </c>
      <c r="O44" s="136"/>
      <c r="P44" s="136"/>
    </row>
    <row r="45" spans="1:16" x14ac:dyDescent="0.15">
      <c r="A45" s="136" t="s">
        <v>54</v>
      </c>
      <c r="B45" s="136">
        <f>'実質公債費比率（分子）の構造'!K$49</f>
        <v>479</v>
      </c>
      <c r="C45" s="136"/>
      <c r="D45" s="136"/>
      <c r="E45" s="136">
        <f>'実質公債費比率（分子）の構造'!L$49</f>
        <v>468</v>
      </c>
      <c r="F45" s="136"/>
      <c r="G45" s="136"/>
      <c r="H45" s="136">
        <f>'実質公債費比率（分子）の構造'!M$49</f>
        <v>475</v>
      </c>
      <c r="I45" s="136"/>
      <c r="J45" s="136"/>
      <c r="K45" s="136">
        <f>'実質公債費比率（分子）の構造'!N$49</f>
        <v>532</v>
      </c>
      <c r="L45" s="136"/>
      <c r="M45" s="136"/>
      <c r="N45" s="136">
        <f>'実質公債費比率（分子）の構造'!O$49</f>
        <v>529</v>
      </c>
      <c r="O45" s="136"/>
      <c r="P45" s="136"/>
    </row>
    <row r="46" spans="1:16" x14ac:dyDescent="0.15">
      <c r="A46" s="136" t="s">
        <v>55</v>
      </c>
      <c r="B46" s="136">
        <f>'実質公債費比率（分子）の構造'!K$48</f>
        <v>665</v>
      </c>
      <c r="C46" s="136"/>
      <c r="D46" s="136"/>
      <c r="E46" s="136">
        <f>'実質公債費比率（分子）の構造'!L$48</f>
        <v>670</v>
      </c>
      <c r="F46" s="136"/>
      <c r="G46" s="136"/>
      <c r="H46" s="136">
        <f>'実質公債費比率（分子）の構造'!M$48</f>
        <v>688</v>
      </c>
      <c r="I46" s="136"/>
      <c r="J46" s="136"/>
      <c r="K46" s="136">
        <f>'実質公債費比率（分子）の構造'!N$48</f>
        <v>628</v>
      </c>
      <c r="L46" s="136"/>
      <c r="M46" s="136"/>
      <c r="N46" s="136">
        <f>'実質公債費比率（分子）の構造'!O$48</f>
        <v>741</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2719</v>
      </c>
      <c r="C49" s="136"/>
      <c r="D49" s="136"/>
      <c r="E49" s="136">
        <f>'実質公債費比率（分子）の構造'!L$45</f>
        <v>2780</v>
      </c>
      <c r="F49" s="136"/>
      <c r="G49" s="136"/>
      <c r="H49" s="136">
        <f>'実質公債費比率（分子）の構造'!M$45</f>
        <v>2846</v>
      </c>
      <c r="I49" s="136"/>
      <c r="J49" s="136"/>
      <c r="K49" s="136">
        <f>'実質公債費比率（分子）の構造'!N$45</f>
        <v>2817</v>
      </c>
      <c r="L49" s="136"/>
      <c r="M49" s="136"/>
      <c r="N49" s="136">
        <f>'実質公債費比率（分子）の構造'!O$45</f>
        <v>2902</v>
      </c>
      <c r="O49" s="136"/>
      <c r="P49" s="136"/>
    </row>
    <row r="50" spans="1:16" x14ac:dyDescent="0.15">
      <c r="A50" s="136" t="s">
        <v>59</v>
      </c>
      <c r="B50" s="136" t="e">
        <f>NA()</f>
        <v>#N/A</v>
      </c>
      <c r="C50" s="136">
        <f>IF(ISNUMBER('実質公債費比率（分子）の構造'!K$53),'実質公債費比率（分子）の構造'!K$53,NA())</f>
        <v>1606</v>
      </c>
      <c r="D50" s="136" t="e">
        <f>NA()</f>
        <v>#N/A</v>
      </c>
      <c r="E50" s="136" t="e">
        <f>NA()</f>
        <v>#N/A</v>
      </c>
      <c r="F50" s="136">
        <f>IF(ISNUMBER('実質公債費比率（分子）の構造'!L$53),'実質公債費比率（分子）の構造'!L$53,NA())</f>
        <v>1806</v>
      </c>
      <c r="G50" s="136" t="e">
        <f>NA()</f>
        <v>#N/A</v>
      </c>
      <c r="H50" s="136" t="e">
        <f>NA()</f>
        <v>#N/A</v>
      </c>
      <c r="I50" s="136">
        <f>IF(ISNUMBER('実質公債費比率（分子）の構造'!M$53),'実質公債費比率（分子）の構造'!M$53,NA())</f>
        <v>1641</v>
      </c>
      <c r="J50" s="136" t="e">
        <f>NA()</f>
        <v>#N/A</v>
      </c>
      <c r="K50" s="136" t="e">
        <f>NA()</f>
        <v>#N/A</v>
      </c>
      <c r="L50" s="136">
        <f>IF(ISNUMBER('実質公債費比率（分子）の構造'!N$53),'実質公債費比率（分子）の構造'!N$53,NA())</f>
        <v>1736</v>
      </c>
      <c r="M50" s="136" t="e">
        <f>NA()</f>
        <v>#N/A</v>
      </c>
      <c r="N50" s="136" t="e">
        <f>NA()</f>
        <v>#N/A</v>
      </c>
      <c r="O50" s="136">
        <f>IF(ISNUMBER('実質公債費比率（分子）の構造'!O$53),'実質公債費比率（分子）の構造'!O$53,NA())</f>
        <v>1619</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25481</v>
      </c>
      <c r="E56" s="135"/>
      <c r="F56" s="135"/>
      <c r="G56" s="135">
        <f>'将来負担比率（分子）の構造'!J$51</f>
        <v>25347</v>
      </c>
      <c r="H56" s="135"/>
      <c r="I56" s="135"/>
      <c r="J56" s="135">
        <f>'将来負担比率（分子）の構造'!K$51</f>
        <v>26164</v>
      </c>
      <c r="K56" s="135"/>
      <c r="L56" s="135"/>
      <c r="M56" s="135">
        <f>'将来負担比率（分子）の構造'!L$51</f>
        <v>27499</v>
      </c>
      <c r="N56" s="135"/>
      <c r="O56" s="135"/>
      <c r="P56" s="135">
        <f>'将来負担比率（分子）の構造'!M$51</f>
        <v>27171</v>
      </c>
    </row>
    <row r="57" spans="1:16" x14ac:dyDescent="0.15">
      <c r="A57" s="135" t="s">
        <v>35</v>
      </c>
      <c r="B57" s="135"/>
      <c r="C57" s="135"/>
      <c r="D57" s="135">
        <f>'将来負担比率（分子）の構造'!I$50</f>
        <v>4143</v>
      </c>
      <c r="E57" s="135"/>
      <c r="F57" s="135"/>
      <c r="G57" s="135">
        <f>'将来負担比率（分子）の構造'!J$50</f>
        <v>4925</v>
      </c>
      <c r="H57" s="135"/>
      <c r="I57" s="135"/>
      <c r="J57" s="135">
        <f>'将来負担比率（分子）の構造'!K$50</f>
        <v>4101</v>
      </c>
      <c r="K57" s="135"/>
      <c r="L57" s="135"/>
      <c r="M57" s="135">
        <f>'将来負担比率（分子）の構造'!L$50</f>
        <v>3981</v>
      </c>
      <c r="N57" s="135"/>
      <c r="O57" s="135"/>
      <c r="P57" s="135">
        <f>'将来負担比率（分子）の構造'!M$50</f>
        <v>4769</v>
      </c>
    </row>
    <row r="58" spans="1:16" x14ac:dyDescent="0.15">
      <c r="A58" s="135" t="s">
        <v>34</v>
      </c>
      <c r="B58" s="135"/>
      <c r="C58" s="135"/>
      <c r="D58" s="135">
        <f>'将来負担比率（分子）の構造'!I$49</f>
        <v>10344</v>
      </c>
      <c r="E58" s="135"/>
      <c r="F58" s="135"/>
      <c r="G58" s="135">
        <f>'将来負担比率（分子）の構造'!J$49</f>
        <v>10751</v>
      </c>
      <c r="H58" s="135"/>
      <c r="I58" s="135"/>
      <c r="J58" s="135">
        <f>'将来負担比率（分子）の構造'!K$49</f>
        <v>11313</v>
      </c>
      <c r="K58" s="135"/>
      <c r="L58" s="135"/>
      <c r="M58" s="135">
        <f>'将来負担比率（分子）の構造'!L$49</f>
        <v>12424</v>
      </c>
      <c r="N58" s="135"/>
      <c r="O58" s="135"/>
      <c r="P58" s="135">
        <f>'将来負担比率（分子）の構造'!M$49</f>
        <v>12068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3444</v>
      </c>
      <c r="C62" s="135"/>
      <c r="D62" s="135"/>
      <c r="E62" s="135">
        <f>'将来負担比率（分子）の構造'!J$45</f>
        <v>3535</v>
      </c>
      <c r="F62" s="135"/>
      <c r="G62" s="135"/>
      <c r="H62" s="135">
        <f>'将来負担比率（分子）の構造'!K$45</f>
        <v>3694</v>
      </c>
      <c r="I62" s="135"/>
      <c r="J62" s="135"/>
      <c r="K62" s="135">
        <f>'将来負担比率（分子）の構造'!L$45</f>
        <v>3669</v>
      </c>
      <c r="L62" s="135"/>
      <c r="M62" s="135"/>
      <c r="N62" s="135">
        <f>'将来負担比率（分子）の構造'!M$45</f>
        <v>3434</v>
      </c>
      <c r="O62" s="135"/>
      <c r="P62" s="135"/>
    </row>
    <row r="63" spans="1:16" x14ac:dyDescent="0.15">
      <c r="A63" s="135" t="s">
        <v>28</v>
      </c>
      <c r="B63" s="135">
        <f>'将来負担比率（分子）の構造'!I$44</f>
        <v>5510</v>
      </c>
      <c r="C63" s="135"/>
      <c r="D63" s="135"/>
      <c r="E63" s="135">
        <f>'将来負担比率（分子）の構造'!J$44</f>
        <v>5416</v>
      </c>
      <c r="F63" s="135"/>
      <c r="G63" s="135"/>
      <c r="H63" s="135">
        <f>'将来負担比率（分子）の構造'!K$44</f>
        <v>5347</v>
      </c>
      <c r="I63" s="135"/>
      <c r="J63" s="135"/>
      <c r="K63" s="135">
        <f>'将来負担比率（分子）の構造'!L$44</f>
        <v>5340</v>
      </c>
      <c r="L63" s="135"/>
      <c r="M63" s="135"/>
      <c r="N63" s="135">
        <f>'将来負担比率（分子）の構造'!M$44</f>
        <v>5026</v>
      </c>
      <c r="O63" s="135"/>
      <c r="P63" s="135"/>
    </row>
    <row r="64" spans="1:16" x14ac:dyDescent="0.15">
      <c r="A64" s="135" t="s">
        <v>27</v>
      </c>
      <c r="B64" s="135">
        <f>'将来負担比率（分子）の構造'!I$43</f>
        <v>10114</v>
      </c>
      <c r="C64" s="135"/>
      <c r="D64" s="135"/>
      <c r="E64" s="135">
        <f>'将来負担比率（分子）の構造'!J$43</f>
        <v>9946</v>
      </c>
      <c r="F64" s="135"/>
      <c r="G64" s="135"/>
      <c r="H64" s="135">
        <f>'将来負担比率（分子）の構造'!K$43</f>
        <v>9648</v>
      </c>
      <c r="I64" s="135"/>
      <c r="J64" s="135"/>
      <c r="K64" s="135">
        <f>'将来負担比率（分子）の構造'!L$43</f>
        <v>9190</v>
      </c>
      <c r="L64" s="135"/>
      <c r="M64" s="135"/>
      <c r="N64" s="135">
        <f>'将来負担比率（分子）の構造'!M$43</f>
        <v>9109</v>
      </c>
      <c r="O64" s="135"/>
      <c r="P64" s="135"/>
    </row>
    <row r="65" spans="1:16" x14ac:dyDescent="0.15">
      <c r="A65" s="135" t="s">
        <v>26</v>
      </c>
      <c r="B65" s="135">
        <f>'将来負担比率（分子）の構造'!I$42</f>
        <v>5428</v>
      </c>
      <c r="C65" s="135"/>
      <c r="D65" s="135"/>
      <c r="E65" s="135">
        <f>'将来負担比率（分子）の構造'!J$42</f>
        <v>5004</v>
      </c>
      <c r="F65" s="135"/>
      <c r="G65" s="135"/>
      <c r="H65" s="135">
        <f>'将来負担比率（分子）の構造'!K$42</f>
        <v>3210</v>
      </c>
      <c r="I65" s="135"/>
      <c r="J65" s="135"/>
      <c r="K65" s="135">
        <f>'将来負担比率（分子）の構造'!L$42</f>
        <v>6011</v>
      </c>
      <c r="L65" s="135"/>
      <c r="M65" s="135"/>
      <c r="N65" s="135">
        <f>'将来負担比率（分子）の構造'!M$42</f>
        <v>5712</v>
      </c>
      <c r="O65" s="135"/>
      <c r="P65" s="135"/>
    </row>
    <row r="66" spans="1:16" x14ac:dyDescent="0.15">
      <c r="A66" s="135" t="s">
        <v>25</v>
      </c>
      <c r="B66" s="135">
        <f>'将来負担比率（分子）の構造'!I$41</f>
        <v>28635</v>
      </c>
      <c r="C66" s="135"/>
      <c r="D66" s="135"/>
      <c r="E66" s="135">
        <f>'将来負担比率（分子）の構造'!J$41</f>
        <v>28030</v>
      </c>
      <c r="F66" s="135"/>
      <c r="G66" s="135"/>
      <c r="H66" s="135">
        <f>'将来負担比率（分子）の構造'!K$41</f>
        <v>29285</v>
      </c>
      <c r="I66" s="135"/>
      <c r="J66" s="135"/>
      <c r="K66" s="135">
        <f>'将来負担比率（分子）の構造'!L$41</f>
        <v>30345</v>
      </c>
      <c r="L66" s="135"/>
      <c r="M66" s="135"/>
      <c r="N66" s="135">
        <f>'将来負担比率（分子）の構造'!M$41</f>
        <v>29648</v>
      </c>
      <c r="O66" s="135"/>
      <c r="P66" s="135"/>
    </row>
    <row r="67" spans="1:16" x14ac:dyDescent="0.15">
      <c r="A67" s="135" t="s">
        <v>63</v>
      </c>
      <c r="B67" s="135" t="e">
        <f>NA()</f>
        <v>#N/A</v>
      </c>
      <c r="C67" s="135">
        <f>IF(ISNUMBER('将来負担比率（分子）の構造'!I$52), IF('将来負担比率（分子）の構造'!I$52 &lt; 0, 0, '将来負担比率（分子）の構造'!I$52), NA())</f>
        <v>13163</v>
      </c>
      <c r="D67" s="135" t="e">
        <f>NA()</f>
        <v>#N/A</v>
      </c>
      <c r="E67" s="135" t="e">
        <f>NA()</f>
        <v>#N/A</v>
      </c>
      <c r="F67" s="135">
        <f>IF(ISNUMBER('将来負担比率（分子）の構造'!J$52), IF('将来負担比率（分子）の構造'!J$52 &lt; 0, 0, '将来負担比率（分子）の構造'!J$52), NA())</f>
        <v>10908</v>
      </c>
      <c r="G67" s="135" t="e">
        <f>NA()</f>
        <v>#N/A</v>
      </c>
      <c r="H67" s="135" t="e">
        <f>NA()</f>
        <v>#N/A</v>
      </c>
      <c r="I67" s="135">
        <f>IF(ISNUMBER('将来負担比率（分子）の構造'!K$52), IF('将来負担比率（分子）の構造'!K$52 &lt; 0, 0, '将来負担比率（分子）の構造'!K$52), NA())</f>
        <v>9606</v>
      </c>
      <c r="J67" s="135" t="e">
        <f>NA()</f>
        <v>#N/A</v>
      </c>
      <c r="K67" s="135" t="e">
        <f>NA()</f>
        <v>#N/A</v>
      </c>
      <c r="L67" s="135">
        <f>IF(ISNUMBER('将来負担比率（分子）の構造'!L$52), IF('将来負担比率（分子）の構造'!L$52 &lt; 0, 0, '将来負担比率（分子）の構造'!L$52), NA())</f>
        <v>10651</v>
      </c>
      <c r="M67" s="135" t="e">
        <f>NA()</f>
        <v>#N/A</v>
      </c>
      <c r="N67" s="135" t="e">
        <f>NA()</f>
        <v>#N/A</v>
      </c>
      <c r="O67" s="135">
        <f>IF(ISNUMBER('将来負担比率（分子）の構造'!M$52), IF('将来負担比率（分子）の構造'!M$52 &lt; 0, 0, '将来負担比率（分子）の構造'!M$52), NA())</f>
        <v>8921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BG16" sqref="BG16:CB16"/>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9055050</v>
      </c>
      <c r="S5" s="583"/>
      <c r="T5" s="583"/>
      <c r="U5" s="583"/>
      <c r="V5" s="583"/>
      <c r="W5" s="583"/>
      <c r="X5" s="583"/>
      <c r="Y5" s="584"/>
      <c r="Z5" s="585">
        <v>34.9</v>
      </c>
      <c r="AA5" s="585"/>
      <c r="AB5" s="585"/>
      <c r="AC5" s="585"/>
      <c r="AD5" s="586">
        <v>8675094</v>
      </c>
      <c r="AE5" s="586"/>
      <c r="AF5" s="586"/>
      <c r="AG5" s="586"/>
      <c r="AH5" s="586"/>
      <c r="AI5" s="586"/>
      <c r="AJ5" s="586"/>
      <c r="AK5" s="586"/>
      <c r="AL5" s="587">
        <v>56.2</v>
      </c>
      <c r="AM5" s="588"/>
      <c r="AN5" s="588"/>
      <c r="AO5" s="589"/>
      <c r="AP5" s="579" t="s">
        <v>207</v>
      </c>
      <c r="AQ5" s="580"/>
      <c r="AR5" s="580"/>
      <c r="AS5" s="580"/>
      <c r="AT5" s="580"/>
      <c r="AU5" s="580"/>
      <c r="AV5" s="580"/>
      <c r="AW5" s="580"/>
      <c r="AX5" s="580"/>
      <c r="AY5" s="580"/>
      <c r="AZ5" s="580"/>
      <c r="BA5" s="580"/>
      <c r="BB5" s="580"/>
      <c r="BC5" s="580"/>
      <c r="BD5" s="580"/>
      <c r="BE5" s="580"/>
      <c r="BF5" s="581"/>
      <c r="BG5" s="593">
        <v>8675094</v>
      </c>
      <c r="BH5" s="594"/>
      <c r="BI5" s="594"/>
      <c r="BJ5" s="594"/>
      <c r="BK5" s="594"/>
      <c r="BL5" s="594"/>
      <c r="BM5" s="594"/>
      <c r="BN5" s="595"/>
      <c r="BO5" s="596">
        <v>95.8</v>
      </c>
      <c r="BP5" s="596"/>
      <c r="BQ5" s="596"/>
      <c r="BR5" s="596"/>
      <c r="BS5" s="597">
        <v>71418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x14ac:dyDescent="0.15">
      <c r="B6" s="590" t="s">
        <v>211</v>
      </c>
      <c r="C6" s="591"/>
      <c r="D6" s="591"/>
      <c r="E6" s="591"/>
      <c r="F6" s="591"/>
      <c r="G6" s="591"/>
      <c r="H6" s="591"/>
      <c r="I6" s="591"/>
      <c r="J6" s="591"/>
      <c r="K6" s="591"/>
      <c r="L6" s="591"/>
      <c r="M6" s="591"/>
      <c r="N6" s="591"/>
      <c r="O6" s="591"/>
      <c r="P6" s="591"/>
      <c r="Q6" s="592"/>
      <c r="R6" s="593">
        <v>189671</v>
      </c>
      <c r="S6" s="594"/>
      <c r="T6" s="594"/>
      <c r="U6" s="594"/>
      <c r="V6" s="594"/>
      <c r="W6" s="594"/>
      <c r="X6" s="594"/>
      <c r="Y6" s="595"/>
      <c r="Z6" s="596">
        <v>0.7</v>
      </c>
      <c r="AA6" s="596"/>
      <c r="AB6" s="596"/>
      <c r="AC6" s="596"/>
      <c r="AD6" s="597">
        <v>189671</v>
      </c>
      <c r="AE6" s="597"/>
      <c r="AF6" s="597"/>
      <c r="AG6" s="597"/>
      <c r="AH6" s="597"/>
      <c r="AI6" s="597"/>
      <c r="AJ6" s="597"/>
      <c r="AK6" s="597"/>
      <c r="AL6" s="598">
        <v>1.2</v>
      </c>
      <c r="AM6" s="599"/>
      <c r="AN6" s="599"/>
      <c r="AO6" s="600"/>
      <c r="AP6" s="590" t="s">
        <v>212</v>
      </c>
      <c r="AQ6" s="591"/>
      <c r="AR6" s="591"/>
      <c r="AS6" s="591"/>
      <c r="AT6" s="591"/>
      <c r="AU6" s="591"/>
      <c r="AV6" s="591"/>
      <c r="AW6" s="591"/>
      <c r="AX6" s="591"/>
      <c r="AY6" s="591"/>
      <c r="AZ6" s="591"/>
      <c r="BA6" s="591"/>
      <c r="BB6" s="591"/>
      <c r="BC6" s="591"/>
      <c r="BD6" s="591"/>
      <c r="BE6" s="591"/>
      <c r="BF6" s="592"/>
      <c r="BG6" s="593">
        <v>8675094</v>
      </c>
      <c r="BH6" s="594"/>
      <c r="BI6" s="594"/>
      <c r="BJ6" s="594"/>
      <c r="BK6" s="594"/>
      <c r="BL6" s="594"/>
      <c r="BM6" s="594"/>
      <c r="BN6" s="595"/>
      <c r="BO6" s="596">
        <v>95.8</v>
      </c>
      <c r="BP6" s="596"/>
      <c r="BQ6" s="596"/>
      <c r="BR6" s="596"/>
      <c r="BS6" s="597">
        <v>71418</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245042</v>
      </c>
      <c r="CS6" s="594"/>
      <c r="CT6" s="594"/>
      <c r="CU6" s="594"/>
      <c r="CV6" s="594"/>
      <c r="CW6" s="594"/>
      <c r="CX6" s="594"/>
      <c r="CY6" s="595"/>
      <c r="CZ6" s="596">
        <v>1</v>
      </c>
      <c r="DA6" s="596"/>
      <c r="DB6" s="596"/>
      <c r="DC6" s="596"/>
      <c r="DD6" s="602" t="s">
        <v>214</v>
      </c>
      <c r="DE6" s="594"/>
      <c r="DF6" s="594"/>
      <c r="DG6" s="594"/>
      <c r="DH6" s="594"/>
      <c r="DI6" s="594"/>
      <c r="DJ6" s="594"/>
      <c r="DK6" s="594"/>
      <c r="DL6" s="594"/>
      <c r="DM6" s="594"/>
      <c r="DN6" s="594"/>
      <c r="DO6" s="594"/>
      <c r="DP6" s="595"/>
      <c r="DQ6" s="602">
        <v>245042</v>
      </c>
      <c r="DR6" s="594"/>
      <c r="DS6" s="594"/>
      <c r="DT6" s="594"/>
      <c r="DU6" s="594"/>
      <c r="DV6" s="594"/>
      <c r="DW6" s="594"/>
      <c r="DX6" s="594"/>
      <c r="DY6" s="594"/>
      <c r="DZ6" s="594"/>
      <c r="EA6" s="594"/>
      <c r="EB6" s="594"/>
      <c r="EC6" s="603"/>
    </row>
    <row r="7" spans="2:143" ht="11.25" customHeight="1" x14ac:dyDescent="0.15">
      <c r="B7" s="590" t="s">
        <v>215</v>
      </c>
      <c r="C7" s="591"/>
      <c r="D7" s="591"/>
      <c r="E7" s="591"/>
      <c r="F7" s="591"/>
      <c r="G7" s="591"/>
      <c r="H7" s="591"/>
      <c r="I7" s="591"/>
      <c r="J7" s="591"/>
      <c r="K7" s="591"/>
      <c r="L7" s="591"/>
      <c r="M7" s="591"/>
      <c r="N7" s="591"/>
      <c r="O7" s="591"/>
      <c r="P7" s="591"/>
      <c r="Q7" s="592"/>
      <c r="R7" s="593">
        <v>28945</v>
      </c>
      <c r="S7" s="594"/>
      <c r="T7" s="594"/>
      <c r="U7" s="594"/>
      <c r="V7" s="594"/>
      <c r="W7" s="594"/>
      <c r="X7" s="594"/>
      <c r="Y7" s="595"/>
      <c r="Z7" s="596">
        <v>0.1</v>
      </c>
      <c r="AA7" s="596"/>
      <c r="AB7" s="596"/>
      <c r="AC7" s="596"/>
      <c r="AD7" s="597">
        <v>28945</v>
      </c>
      <c r="AE7" s="597"/>
      <c r="AF7" s="597"/>
      <c r="AG7" s="597"/>
      <c r="AH7" s="597"/>
      <c r="AI7" s="597"/>
      <c r="AJ7" s="597"/>
      <c r="AK7" s="597"/>
      <c r="AL7" s="598">
        <v>0.2</v>
      </c>
      <c r="AM7" s="599"/>
      <c r="AN7" s="599"/>
      <c r="AO7" s="600"/>
      <c r="AP7" s="590" t="s">
        <v>216</v>
      </c>
      <c r="AQ7" s="591"/>
      <c r="AR7" s="591"/>
      <c r="AS7" s="591"/>
      <c r="AT7" s="591"/>
      <c r="AU7" s="591"/>
      <c r="AV7" s="591"/>
      <c r="AW7" s="591"/>
      <c r="AX7" s="591"/>
      <c r="AY7" s="591"/>
      <c r="AZ7" s="591"/>
      <c r="BA7" s="591"/>
      <c r="BB7" s="591"/>
      <c r="BC7" s="591"/>
      <c r="BD7" s="591"/>
      <c r="BE7" s="591"/>
      <c r="BF7" s="592"/>
      <c r="BG7" s="593">
        <v>4248446</v>
      </c>
      <c r="BH7" s="594"/>
      <c r="BI7" s="594"/>
      <c r="BJ7" s="594"/>
      <c r="BK7" s="594"/>
      <c r="BL7" s="594"/>
      <c r="BM7" s="594"/>
      <c r="BN7" s="595"/>
      <c r="BO7" s="596">
        <v>46.9</v>
      </c>
      <c r="BP7" s="596"/>
      <c r="BQ7" s="596"/>
      <c r="BR7" s="596"/>
      <c r="BS7" s="597">
        <v>71418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3301860</v>
      </c>
      <c r="CS7" s="594"/>
      <c r="CT7" s="594"/>
      <c r="CU7" s="594"/>
      <c r="CV7" s="594"/>
      <c r="CW7" s="594"/>
      <c r="CX7" s="594"/>
      <c r="CY7" s="595"/>
      <c r="CZ7" s="596">
        <v>13</v>
      </c>
      <c r="DA7" s="596"/>
      <c r="DB7" s="596"/>
      <c r="DC7" s="596"/>
      <c r="DD7" s="602">
        <v>226260</v>
      </c>
      <c r="DE7" s="594"/>
      <c r="DF7" s="594"/>
      <c r="DG7" s="594"/>
      <c r="DH7" s="594"/>
      <c r="DI7" s="594"/>
      <c r="DJ7" s="594"/>
      <c r="DK7" s="594"/>
      <c r="DL7" s="594"/>
      <c r="DM7" s="594"/>
      <c r="DN7" s="594"/>
      <c r="DO7" s="594"/>
      <c r="DP7" s="595"/>
      <c r="DQ7" s="602">
        <v>2830230</v>
      </c>
      <c r="DR7" s="594"/>
      <c r="DS7" s="594"/>
      <c r="DT7" s="594"/>
      <c r="DU7" s="594"/>
      <c r="DV7" s="594"/>
      <c r="DW7" s="594"/>
      <c r="DX7" s="594"/>
      <c r="DY7" s="594"/>
      <c r="DZ7" s="594"/>
      <c r="EA7" s="594"/>
      <c r="EB7" s="594"/>
      <c r="EC7" s="603"/>
    </row>
    <row r="8" spans="2:143" ht="11.25" customHeight="1" x14ac:dyDescent="0.15">
      <c r="B8" s="590" t="s">
        <v>218</v>
      </c>
      <c r="C8" s="591"/>
      <c r="D8" s="591"/>
      <c r="E8" s="591"/>
      <c r="F8" s="591"/>
      <c r="G8" s="591"/>
      <c r="H8" s="591"/>
      <c r="I8" s="591"/>
      <c r="J8" s="591"/>
      <c r="K8" s="591"/>
      <c r="L8" s="591"/>
      <c r="M8" s="591"/>
      <c r="N8" s="591"/>
      <c r="O8" s="591"/>
      <c r="P8" s="591"/>
      <c r="Q8" s="592"/>
      <c r="R8" s="593">
        <v>97788</v>
      </c>
      <c r="S8" s="594"/>
      <c r="T8" s="594"/>
      <c r="U8" s="594"/>
      <c r="V8" s="594"/>
      <c r="W8" s="594"/>
      <c r="X8" s="594"/>
      <c r="Y8" s="595"/>
      <c r="Z8" s="596">
        <v>0.4</v>
      </c>
      <c r="AA8" s="596"/>
      <c r="AB8" s="596"/>
      <c r="AC8" s="596"/>
      <c r="AD8" s="597">
        <v>97788</v>
      </c>
      <c r="AE8" s="597"/>
      <c r="AF8" s="597"/>
      <c r="AG8" s="597"/>
      <c r="AH8" s="597"/>
      <c r="AI8" s="597"/>
      <c r="AJ8" s="597"/>
      <c r="AK8" s="597"/>
      <c r="AL8" s="598">
        <v>0.6</v>
      </c>
      <c r="AM8" s="599"/>
      <c r="AN8" s="599"/>
      <c r="AO8" s="600"/>
      <c r="AP8" s="590" t="s">
        <v>219</v>
      </c>
      <c r="AQ8" s="591"/>
      <c r="AR8" s="591"/>
      <c r="AS8" s="591"/>
      <c r="AT8" s="591"/>
      <c r="AU8" s="591"/>
      <c r="AV8" s="591"/>
      <c r="AW8" s="591"/>
      <c r="AX8" s="591"/>
      <c r="AY8" s="591"/>
      <c r="AZ8" s="591"/>
      <c r="BA8" s="591"/>
      <c r="BB8" s="591"/>
      <c r="BC8" s="591"/>
      <c r="BD8" s="591"/>
      <c r="BE8" s="591"/>
      <c r="BF8" s="592"/>
      <c r="BG8" s="593">
        <v>112591</v>
      </c>
      <c r="BH8" s="594"/>
      <c r="BI8" s="594"/>
      <c r="BJ8" s="594"/>
      <c r="BK8" s="594"/>
      <c r="BL8" s="594"/>
      <c r="BM8" s="594"/>
      <c r="BN8" s="595"/>
      <c r="BO8" s="596">
        <v>1.2</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9728136</v>
      </c>
      <c r="CS8" s="594"/>
      <c r="CT8" s="594"/>
      <c r="CU8" s="594"/>
      <c r="CV8" s="594"/>
      <c r="CW8" s="594"/>
      <c r="CX8" s="594"/>
      <c r="CY8" s="595"/>
      <c r="CZ8" s="596">
        <v>38.4</v>
      </c>
      <c r="DA8" s="596"/>
      <c r="DB8" s="596"/>
      <c r="DC8" s="596"/>
      <c r="DD8" s="602">
        <v>260860</v>
      </c>
      <c r="DE8" s="594"/>
      <c r="DF8" s="594"/>
      <c r="DG8" s="594"/>
      <c r="DH8" s="594"/>
      <c r="DI8" s="594"/>
      <c r="DJ8" s="594"/>
      <c r="DK8" s="594"/>
      <c r="DL8" s="594"/>
      <c r="DM8" s="594"/>
      <c r="DN8" s="594"/>
      <c r="DO8" s="594"/>
      <c r="DP8" s="595"/>
      <c r="DQ8" s="602">
        <v>5052071</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55371</v>
      </c>
      <c r="S9" s="594"/>
      <c r="T9" s="594"/>
      <c r="U9" s="594"/>
      <c r="V9" s="594"/>
      <c r="W9" s="594"/>
      <c r="X9" s="594"/>
      <c r="Y9" s="595"/>
      <c r="Z9" s="596">
        <v>0.2</v>
      </c>
      <c r="AA9" s="596"/>
      <c r="AB9" s="596"/>
      <c r="AC9" s="596"/>
      <c r="AD9" s="597">
        <v>55371</v>
      </c>
      <c r="AE9" s="597"/>
      <c r="AF9" s="597"/>
      <c r="AG9" s="597"/>
      <c r="AH9" s="597"/>
      <c r="AI9" s="597"/>
      <c r="AJ9" s="597"/>
      <c r="AK9" s="597"/>
      <c r="AL9" s="598">
        <v>0.4</v>
      </c>
      <c r="AM9" s="599"/>
      <c r="AN9" s="599"/>
      <c r="AO9" s="600"/>
      <c r="AP9" s="590" t="s">
        <v>223</v>
      </c>
      <c r="AQ9" s="591"/>
      <c r="AR9" s="591"/>
      <c r="AS9" s="591"/>
      <c r="AT9" s="591"/>
      <c r="AU9" s="591"/>
      <c r="AV9" s="591"/>
      <c r="AW9" s="591"/>
      <c r="AX9" s="591"/>
      <c r="AY9" s="591"/>
      <c r="AZ9" s="591"/>
      <c r="BA9" s="591"/>
      <c r="BB9" s="591"/>
      <c r="BC9" s="591"/>
      <c r="BD9" s="591"/>
      <c r="BE9" s="591"/>
      <c r="BF9" s="592"/>
      <c r="BG9" s="593">
        <v>3711401</v>
      </c>
      <c r="BH9" s="594"/>
      <c r="BI9" s="594"/>
      <c r="BJ9" s="594"/>
      <c r="BK9" s="594"/>
      <c r="BL9" s="594"/>
      <c r="BM9" s="594"/>
      <c r="BN9" s="595"/>
      <c r="BO9" s="596">
        <v>41</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2559272</v>
      </c>
      <c r="CS9" s="594"/>
      <c r="CT9" s="594"/>
      <c r="CU9" s="594"/>
      <c r="CV9" s="594"/>
      <c r="CW9" s="594"/>
      <c r="CX9" s="594"/>
      <c r="CY9" s="595"/>
      <c r="CZ9" s="596">
        <v>10.1</v>
      </c>
      <c r="DA9" s="596"/>
      <c r="DB9" s="596"/>
      <c r="DC9" s="596"/>
      <c r="DD9" s="602">
        <v>37545</v>
      </c>
      <c r="DE9" s="594"/>
      <c r="DF9" s="594"/>
      <c r="DG9" s="594"/>
      <c r="DH9" s="594"/>
      <c r="DI9" s="594"/>
      <c r="DJ9" s="594"/>
      <c r="DK9" s="594"/>
      <c r="DL9" s="594"/>
      <c r="DM9" s="594"/>
      <c r="DN9" s="594"/>
      <c r="DO9" s="594"/>
      <c r="DP9" s="595"/>
      <c r="DQ9" s="602">
        <v>2456154</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682928</v>
      </c>
      <c r="S10" s="594"/>
      <c r="T10" s="594"/>
      <c r="U10" s="594"/>
      <c r="V10" s="594"/>
      <c r="W10" s="594"/>
      <c r="X10" s="594"/>
      <c r="Y10" s="595"/>
      <c r="Z10" s="596">
        <v>2.6</v>
      </c>
      <c r="AA10" s="596"/>
      <c r="AB10" s="596"/>
      <c r="AC10" s="596"/>
      <c r="AD10" s="597">
        <v>682928</v>
      </c>
      <c r="AE10" s="597"/>
      <c r="AF10" s="597"/>
      <c r="AG10" s="597"/>
      <c r="AH10" s="597"/>
      <c r="AI10" s="597"/>
      <c r="AJ10" s="597"/>
      <c r="AK10" s="597"/>
      <c r="AL10" s="598">
        <v>4.4000000000000004</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153905</v>
      </c>
      <c r="BH10" s="594"/>
      <c r="BI10" s="594"/>
      <c r="BJ10" s="594"/>
      <c r="BK10" s="594"/>
      <c r="BL10" s="594"/>
      <c r="BM10" s="594"/>
      <c r="BN10" s="595"/>
      <c r="BO10" s="596">
        <v>1.7</v>
      </c>
      <c r="BP10" s="596"/>
      <c r="BQ10" s="596"/>
      <c r="BR10" s="596"/>
      <c r="BS10" s="602">
        <v>26237</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t="s">
        <v>220</v>
      </c>
      <c r="CS10" s="594"/>
      <c r="CT10" s="594"/>
      <c r="CU10" s="594"/>
      <c r="CV10" s="594"/>
      <c r="CW10" s="594"/>
      <c r="CX10" s="594"/>
      <c r="CY10" s="595"/>
      <c r="CZ10" s="596" t="s">
        <v>220</v>
      </c>
      <c r="DA10" s="596"/>
      <c r="DB10" s="596"/>
      <c r="DC10" s="596"/>
      <c r="DD10" s="602" t="s">
        <v>220</v>
      </c>
      <c r="DE10" s="594"/>
      <c r="DF10" s="594"/>
      <c r="DG10" s="594"/>
      <c r="DH10" s="594"/>
      <c r="DI10" s="594"/>
      <c r="DJ10" s="594"/>
      <c r="DK10" s="594"/>
      <c r="DL10" s="594"/>
      <c r="DM10" s="594"/>
      <c r="DN10" s="594"/>
      <c r="DO10" s="594"/>
      <c r="DP10" s="595"/>
      <c r="DQ10" s="602" t="s">
        <v>220</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v>75528</v>
      </c>
      <c r="S11" s="594"/>
      <c r="T11" s="594"/>
      <c r="U11" s="594"/>
      <c r="V11" s="594"/>
      <c r="W11" s="594"/>
      <c r="X11" s="594"/>
      <c r="Y11" s="595"/>
      <c r="Z11" s="596">
        <v>0.3</v>
      </c>
      <c r="AA11" s="596"/>
      <c r="AB11" s="596"/>
      <c r="AC11" s="596"/>
      <c r="AD11" s="597">
        <v>75528</v>
      </c>
      <c r="AE11" s="597"/>
      <c r="AF11" s="597"/>
      <c r="AG11" s="597"/>
      <c r="AH11" s="597"/>
      <c r="AI11" s="597"/>
      <c r="AJ11" s="597"/>
      <c r="AK11" s="597"/>
      <c r="AL11" s="598">
        <v>0.5</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270549</v>
      </c>
      <c r="BH11" s="594"/>
      <c r="BI11" s="594"/>
      <c r="BJ11" s="594"/>
      <c r="BK11" s="594"/>
      <c r="BL11" s="594"/>
      <c r="BM11" s="594"/>
      <c r="BN11" s="595"/>
      <c r="BO11" s="596">
        <v>3</v>
      </c>
      <c r="BP11" s="596"/>
      <c r="BQ11" s="596"/>
      <c r="BR11" s="596"/>
      <c r="BS11" s="602">
        <v>45181</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229844</v>
      </c>
      <c r="CS11" s="594"/>
      <c r="CT11" s="594"/>
      <c r="CU11" s="594"/>
      <c r="CV11" s="594"/>
      <c r="CW11" s="594"/>
      <c r="CX11" s="594"/>
      <c r="CY11" s="595"/>
      <c r="CZ11" s="596">
        <v>0.9</v>
      </c>
      <c r="DA11" s="596"/>
      <c r="DB11" s="596"/>
      <c r="DC11" s="596"/>
      <c r="DD11" s="602">
        <v>53970</v>
      </c>
      <c r="DE11" s="594"/>
      <c r="DF11" s="594"/>
      <c r="DG11" s="594"/>
      <c r="DH11" s="594"/>
      <c r="DI11" s="594"/>
      <c r="DJ11" s="594"/>
      <c r="DK11" s="594"/>
      <c r="DL11" s="594"/>
      <c r="DM11" s="594"/>
      <c r="DN11" s="594"/>
      <c r="DO11" s="594"/>
      <c r="DP11" s="595"/>
      <c r="DQ11" s="602">
        <v>162095</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3978909</v>
      </c>
      <c r="BH12" s="594"/>
      <c r="BI12" s="594"/>
      <c r="BJ12" s="594"/>
      <c r="BK12" s="594"/>
      <c r="BL12" s="594"/>
      <c r="BM12" s="594"/>
      <c r="BN12" s="595"/>
      <c r="BO12" s="596">
        <v>43.9</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136730</v>
      </c>
      <c r="CS12" s="594"/>
      <c r="CT12" s="594"/>
      <c r="CU12" s="594"/>
      <c r="CV12" s="594"/>
      <c r="CW12" s="594"/>
      <c r="CX12" s="594"/>
      <c r="CY12" s="595"/>
      <c r="CZ12" s="596">
        <v>0.5</v>
      </c>
      <c r="DA12" s="596"/>
      <c r="DB12" s="596"/>
      <c r="DC12" s="596"/>
      <c r="DD12" s="602">
        <v>1300</v>
      </c>
      <c r="DE12" s="594"/>
      <c r="DF12" s="594"/>
      <c r="DG12" s="594"/>
      <c r="DH12" s="594"/>
      <c r="DI12" s="594"/>
      <c r="DJ12" s="594"/>
      <c r="DK12" s="594"/>
      <c r="DL12" s="594"/>
      <c r="DM12" s="594"/>
      <c r="DN12" s="594"/>
      <c r="DO12" s="594"/>
      <c r="DP12" s="595"/>
      <c r="DQ12" s="602">
        <v>128907</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39978</v>
      </c>
      <c r="S13" s="594"/>
      <c r="T13" s="594"/>
      <c r="U13" s="594"/>
      <c r="V13" s="594"/>
      <c r="W13" s="594"/>
      <c r="X13" s="594"/>
      <c r="Y13" s="595"/>
      <c r="Z13" s="596">
        <v>0.2</v>
      </c>
      <c r="AA13" s="596"/>
      <c r="AB13" s="596"/>
      <c r="AC13" s="596"/>
      <c r="AD13" s="597">
        <v>39978</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3959659</v>
      </c>
      <c r="BH13" s="594"/>
      <c r="BI13" s="594"/>
      <c r="BJ13" s="594"/>
      <c r="BK13" s="594"/>
      <c r="BL13" s="594"/>
      <c r="BM13" s="594"/>
      <c r="BN13" s="595"/>
      <c r="BO13" s="596">
        <v>43.7</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2141575</v>
      </c>
      <c r="CS13" s="594"/>
      <c r="CT13" s="594"/>
      <c r="CU13" s="594"/>
      <c r="CV13" s="594"/>
      <c r="CW13" s="594"/>
      <c r="CX13" s="594"/>
      <c r="CY13" s="595"/>
      <c r="CZ13" s="596">
        <v>8.5</v>
      </c>
      <c r="DA13" s="596"/>
      <c r="DB13" s="596"/>
      <c r="DC13" s="596"/>
      <c r="DD13" s="602">
        <v>498603</v>
      </c>
      <c r="DE13" s="594"/>
      <c r="DF13" s="594"/>
      <c r="DG13" s="594"/>
      <c r="DH13" s="594"/>
      <c r="DI13" s="594"/>
      <c r="DJ13" s="594"/>
      <c r="DK13" s="594"/>
      <c r="DL13" s="594"/>
      <c r="DM13" s="594"/>
      <c r="DN13" s="594"/>
      <c r="DO13" s="594"/>
      <c r="DP13" s="595"/>
      <c r="DQ13" s="602">
        <v>1603761</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109171</v>
      </c>
      <c r="BH14" s="594"/>
      <c r="BI14" s="594"/>
      <c r="BJ14" s="594"/>
      <c r="BK14" s="594"/>
      <c r="BL14" s="594"/>
      <c r="BM14" s="594"/>
      <c r="BN14" s="595"/>
      <c r="BO14" s="596">
        <v>1.2</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1119058</v>
      </c>
      <c r="CS14" s="594"/>
      <c r="CT14" s="594"/>
      <c r="CU14" s="594"/>
      <c r="CV14" s="594"/>
      <c r="CW14" s="594"/>
      <c r="CX14" s="594"/>
      <c r="CY14" s="595"/>
      <c r="CZ14" s="596">
        <v>4.4000000000000004</v>
      </c>
      <c r="DA14" s="596"/>
      <c r="DB14" s="596"/>
      <c r="DC14" s="596"/>
      <c r="DD14" s="602">
        <v>32521</v>
      </c>
      <c r="DE14" s="594"/>
      <c r="DF14" s="594"/>
      <c r="DG14" s="594"/>
      <c r="DH14" s="594"/>
      <c r="DI14" s="594"/>
      <c r="DJ14" s="594"/>
      <c r="DK14" s="594"/>
      <c r="DL14" s="594"/>
      <c r="DM14" s="594"/>
      <c r="DN14" s="594"/>
      <c r="DO14" s="594"/>
      <c r="DP14" s="595"/>
      <c r="DQ14" s="602">
        <v>1088650</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78389</v>
      </c>
      <c r="S15" s="594"/>
      <c r="T15" s="594"/>
      <c r="U15" s="594"/>
      <c r="V15" s="594"/>
      <c r="W15" s="594"/>
      <c r="X15" s="594"/>
      <c r="Y15" s="595"/>
      <c r="Z15" s="596">
        <v>0.3</v>
      </c>
      <c r="AA15" s="596"/>
      <c r="AB15" s="596"/>
      <c r="AC15" s="596"/>
      <c r="AD15" s="597">
        <v>78389</v>
      </c>
      <c r="AE15" s="597"/>
      <c r="AF15" s="597"/>
      <c r="AG15" s="597"/>
      <c r="AH15" s="597"/>
      <c r="AI15" s="597"/>
      <c r="AJ15" s="597"/>
      <c r="AK15" s="597"/>
      <c r="AL15" s="598">
        <v>0.5</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338568</v>
      </c>
      <c r="BH15" s="594"/>
      <c r="BI15" s="594"/>
      <c r="BJ15" s="594"/>
      <c r="BK15" s="594"/>
      <c r="BL15" s="594"/>
      <c r="BM15" s="594"/>
      <c r="BN15" s="595"/>
      <c r="BO15" s="596">
        <v>3.7</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2793328</v>
      </c>
      <c r="CS15" s="594"/>
      <c r="CT15" s="594"/>
      <c r="CU15" s="594"/>
      <c r="CV15" s="594"/>
      <c r="CW15" s="594"/>
      <c r="CX15" s="594"/>
      <c r="CY15" s="595"/>
      <c r="CZ15" s="596">
        <v>11</v>
      </c>
      <c r="DA15" s="596"/>
      <c r="DB15" s="596"/>
      <c r="DC15" s="596"/>
      <c r="DD15" s="602">
        <v>894690</v>
      </c>
      <c r="DE15" s="594"/>
      <c r="DF15" s="594"/>
      <c r="DG15" s="594"/>
      <c r="DH15" s="594"/>
      <c r="DI15" s="594"/>
      <c r="DJ15" s="594"/>
      <c r="DK15" s="594"/>
      <c r="DL15" s="594"/>
      <c r="DM15" s="594"/>
      <c r="DN15" s="594"/>
      <c r="DO15" s="594"/>
      <c r="DP15" s="595"/>
      <c r="DQ15" s="602">
        <v>1925647</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5762500</v>
      </c>
      <c r="S16" s="594"/>
      <c r="T16" s="594"/>
      <c r="U16" s="594"/>
      <c r="V16" s="594"/>
      <c r="W16" s="594"/>
      <c r="X16" s="594"/>
      <c r="Y16" s="595"/>
      <c r="Z16" s="596">
        <v>22.2</v>
      </c>
      <c r="AA16" s="596"/>
      <c r="AB16" s="596"/>
      <c r="AC16" s="596"/>
      <c r="AD16" s="597">
        <v>5291788</v>
      </c>
      <c r="AE16" s="597"/>
      <c r="AF16" s="597"/>
      <c r="AG16" s="597"/>
      <c r="AH16" s="597"/>
      <c r="AI16" s="597"/>
      <c r="AJ16" s="597"/>
      <c r="AK16" s="597"/>
      <c r="AL16" s="598">
        <v>34.299999999999997</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135032</v>
      </c>
      <c r="CS16" s="594"/>
      <c r="CT16" s="594"/>
      <c r="CU16" s="594"/>
      <c r="CV16" s="594"/>
      <c r="CW16" s="594"/>
      <c r="CX16" s="594"/>
      <c r="CY16" s="595"/>
      <c r="CZ16" s="596">
        <v>0.5</v>
      </c>
      <c r="DA16" s="596"/>
      <c r="DB16" s="596"/>
      <c r="DC16" s="596"/>
      <c r="DD16" s="602" t="s">
        <v>220</v>
      </c>
      <c r="DE16" s="594"/>
      <c r="DF16" s="594"/>
      <c r="DG16" s="594"/>
      <c r="DH16" s="594"/>
      <c r="DI16" s="594"/>
      <c r="DJ16" s="594"/>
      <c r="DK16" s="594"/>
      <c r="DL16" s="594"/>
      <c r="DM16" s="594"/>
      <c r="DN16" s="594"/>
      <c r="DO16" s="594"/>
      <c r="DP16" s="595"/>
      <c r="DQ16" s="602">
        <v>19573</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5291788</v>
      </c>
      <c r="S17" s="594"/>
      <c r="T17" s="594"/>
      <c r="U17" s="594"/>
      <c r="V17" s="594"/>
      <c r="W17" s="594"/>
      <c r="X17" s="594"/>
      <c r="Y17" s="595"/>
      <c r="Z17" s="596">
        <v>20.399999999999999</v>
      </c>
      <c r="AA17" s="596"/>
      <c r="AB17" s="596"/>
      <c r="AC17" s="596"/>
      <c r="AD17" s="597">
        <v>5291788</v>
      </c>
      <c r="AE17" s="597"/>
      <c r="AF17" s="597"/>
      <c r="AG17" s="597"/>
      <c r="AH17" s="597"/>
      <c r="AI17" s="597"/>
      <c r="AJ17" s="597"/>
      <c r="AK17" s="597"/>
      <c r="AL17" s="598">
        <v>34.299999999999997</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2911306</v>
      </c>
      <c r="CS17" s="594"/>
      <c r="CT17" s="594"/>
      <c r="CU17" s="594"/>
      <c r="CV17" s="594"/>
      <c r="CW17" s="594"/>
      <c r="CX17" s="594"/>
      <c r="CY17" s="595"/>
      <c r="CZ17" s="596">
        <v>11.5</v>
      </c>
      <c r="DA17" s="596"/>
      <c r="DB17" s="596"/>
      <c r="DC17" s="596"/>
      <c r="DD17" s="602" t="s">
        <v>220</v>
      </c>
      <c r="DE17" s="594"/>
      <c r="DF17" s="594"/>
      <c r="DG17" s="594"/>
      <c r="DH17" s="594"/>
      <c r="DI17" s="594"/>
      <c r="DJ17" s="594"/>
      <c r="DK17" s="594"/>
      <c r="DL17" s="594"/>
      <c r="DM17" s="594"/>
      <c r="DN17" s="594"/>
      <c r="DO17" s="594"/>
      <c r="DP17" s="595"/>
      <c r="DQ17" s="602">
        <v>2891332</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470695</v>
      </c>
      <c r="S18" s="594"/>
      <c r="T18" s="594"/>
      <c r="U18" s="594"/>
      <c r="V18" s="594"/>
      <c r="W18" s="594"/>
      <c r="X18" s="594"/>
      <c r="Y18" s="595"/>
      <c r="Z18" s="596">
        <v>1.8</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v>2801</v>
      </c>
      <c r="CS18" s="594"/>
      <c r="CT18" s="594"/>
      <c r="CU18" s="594"/>
      <c r="CV18" s="594"/>
      <c r="CW18" s="594"/>
      <c r="CX18" s="594"/>
      <c r="CY18" s="595"/>
      <c r="CZ18" s="596">
        <v>0</v>
      </c>
      <c r="DA18" s="596"/>
      <c r="DB18" s="596"/>
      <c r="DC18" s="596"/>
      <c r="DD18" s="602">
        <v>2801</v>
      </c>
      <c r="DE18" s="594"/>
      <c r="DF18" s="594"/>
      <c r="DG18" s="594"/>
      <c r="DH18" s="594"/>
      <c r="DI18" s="594"/>
      <c r="DJ18" s="594"/>
      <c r="DK18" s="594"/>
      <c r="DL18" s="594"/>
      <c r="DM18" s="594"/>
      <c r="DN18" s="594"/>
      <c r="DO18" s="594"/>
      <c r="DP18" s="595"/>
      <c r="DQ18" s="602">
        <v>2801</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17</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379956</v>
      </c>
      <c r="BH19" s="594"/>
      <c r="BI19" s="594"/>
      <c r="BJ19" s="594"/>
      <c r="BK19" s="594"/>
      <c r="BL19" s="594"/>
      <c r="BM19" s="594"/>
      <c r="BN19" s="595"/>
      <c r="BO19" s="596">
        <v>4.2</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16066148</v>
      </c>
      <c r="S20" s="594"/>
      <c r="T20" s="594"/>
      <c r="U20" s="594"/>
      <c r="V20" s="594"/>
      <c r="W20" s="594"/>
      <c r="X20" s="594"/>
      <c r="Y20" s="595"/>
      <c r="Z20" s="596">
        <v>61.9</v>
      </c>
      <c r="AA20" s="596"/>
      <c r="AB20" s="596"/>
      <c r="AC20" s="596"/>
      <c r="AD20" s="597">
        <v>15215480</v>
      </c>
      <c r="AE20" s="597"/>
      <c r="AF20" s="597"/>
      <c r="AG20" s="597"/>
      <c r="AH20" s="597"/>
      <c r="AI20" s="597"/>
      <c r="AJ20" s="597"/>
      <c r="AK20" s="597"/>
      <c r="AL20" s="598">
        <v>98.6</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379956</v>
      </c>
      <c r="BH20" s="594"/>
      <c r="BI20" s="594"/>
      <c r="BJ20" s="594"/>
      <c r="BK20" s="594"/>
      <c r="BL20" s="594"/>
      <c r="BM20" s="594"/>
      <c r="BN20" s="595"/>
      <c r="BO20" s="596">
        <v>4.2</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25303984</v>
      </c>
      <c r="CS20" s="594"/>
      <c r="CT20" s="594"/>
      <c r="CU20" s="594"/>
      <c r="CV20" s="594"/>
      <c r="CW20" s="594"/>
      <c r="CX20" s="594"/>
      <c r="CY20" s="595"/>
      <c r="CZ20" s="596">
        <v>100</v>
      </c>
      <c r="DA20" s="596"/>
      <c r="DB20" s="596"/>
      <c r="DC20" s="596"/>
      <c r="DD20" s="602">
        <v>2008550</v>
      </c>
      <c r="DE20" s="594"/>
      <c r="DF20" s="594"/>
      <c r="DG20" s="594"/>
      <c r="DH20" s="594"/>
      <c r="DI20" s="594"/>
      <c r="DJ20" s="594"/>
      <c r="DK20" s="594"/>
      <c r="DL20" s="594"/>
      <c r="DM20" s="594"/>
      <c r="DN20" s="594"/>
      <c r="DO20" s="594"/>
      <c r="DP20" s="595"/>
      <c r="DQ20" s="602">
        <v>18406263</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7042</v>
      </c>
      <c r="S21" s="594"/>
      <c r="T21" s="594"/>
      <c r="U21" s="594"/>
      <c r="V21" s="594"/>
      <c r="W21" s="594"/>
      <c r="X21" s="594"/>
      <c r="Y21" s="595"/>
      <c r="Z21" s="596">
        <v>0</v>
      </c>
      <c r="AA21" s="596"/>
      <c r="AB21" s="596"/>
      <c r="AC21" s="596"/>
      <c r="AD21" s="597">
        <v>7042</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220</v>
      </c>
      <c r="BH21" s="594"/>
      <c r="BI21" s="594"/>
      <c r="BJ21" s="594"/>
      <c r="BK21" s="594"/>
      <c r="BL21" s="594"/>
      <c r="BM21" s="594"/>
      <c r="BN21" s="595"/>
      <c r="BO21" s="596" t="s">
        <v>220</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228478</v>
      </c>
      <c r="S22" s="594"/>
      <c r="T22" s="594"/>
      <c r="U22" s="594"/>
      <c r="V22" s="594"/>
      <c r="W22" s="594"/>
      <c r="X22" s="594"/>
      <c r="Y22" s="595"/>
      <c r="Z22" s="596">
        <v>0.9</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687535</v>
      </c>
      <c r="S23" s="594"/>
      <c r="T23" s="594"/>
      <c r="U23" s="594"/>
      <c r="V23" s="594"/>
      <c r="W23" s="594"/>
      <c r="X23" s="594"/>
      <c r="Y23" s="595"/>
      <c r="Z23" s="596">
        <v>2.6</v>
      </c>
      <c r="AA23" s="596"/>
      <c r="AB23" s="596"/>
      <c r="AC23" s="596"/>
      <c r="AD23" s="597">
        <v>183422</v>
      </c>
      <c r="AE23" s="597"/>
      <c r="AF23" s="597"/>
      <c r="AG23" s="597"/>
      <c r="AH23" s="597"/>
      <c r="AI23" s="597"/>
      <c r="AJ23" s="597"/>
      <c r="AK23" s="597"/>
      <c r="AL23" s="598">
        <v>1.2</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379956</v>
      </c>
      <c r="BH23" s="594"/>
      <c r="BI23" s="594"/>
      <c r="BJ23" s="594"/>
      <c r="BK23" s="594"/>
      <c r="BL23" s="594"/>
      <c r="BM23" s="594"/>
      <c r="BN23" s="595"/>
      <c r="BO23" s="596">
        <v>4.2</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78912</v>
      </c>
      <c r="S24" s="594"/>
      <c r="T24" s="594"/>
      <c r="U24" s="594"/>
      <c r="V24" s="594"/>
      <c r="W24" s="594"/>
      <c r="X24" s="594"/>
      <c r="Y24" s="595"/>
      <c r="Z24" s="596">
        <v>0.3</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12210638</v>
      </c>
      <c r="CS24" s="583"/>
      <c r="CT24" s="583"/>
      <c r="CU24" s="583"/>
      <c r="CV24" s="583"/>
      <c r="CW24" s="583"/>
      <c r="CX24" s="583"/>
      <c r="CY24" s="584"/>
      <c r="CZ24" s="620">
        <v>48.3</v>
      </c>
      <c r="DA24" s="621"/>
      <c r="DB24" s="621"/>
      <c r="DC24" s="622"/>
      <c r="DD24" s="619">
        <v>8377723</v>
      </c>
      <c r="DE24" s="583"/>
      <c r="DF24" s="583"/>
      <c r="DG24" s="583"/>
      <c r="DH24" s="583"/>
      <c r="DI24" s="583"/>
      <c r="DJ24" s="583"/>
      <c r="DK24" s="584"/>
      <c r="DL24" s="619">
        <v>8344048</v>
      </c>
      <c r="DM24" s="583"/>
      <c r="DN24" s="583"/>
      <c r="DO24" s="583"/>
      <c r="DP24" s="583"/>
      <c r="DQ24" s="583"/>
      <c r="DR24" s="583"/>
      <c r="DS24" s="583"/>
      <c r="DT24" s="583"/>
      <c r="DU24" s="583"/>
      <c r="DV24" s="584"/>
      <c r="DW24" s="587">
        <v>50</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3114681</v>
      </c>
      <c r="S25" s="594"/>
      <c r="T25" s="594"/>
      <c r="U25" s="594"/>
      <c r="V25" s="594"/>
      <c r="W25" s="594"/>
      <c r="X25" s="594"/>
      <c r="Y25" s="595"/>
      <c r="Z25" s="596">
        <v>12</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4118766</v>
      </c>
      <c r="CS25" s="625"/>
      <c r="CT25" s="625"/>
      <c r="CU25" s="625"/>
      <c r="CV25" s="625"/>
      <c r="CW25" s="625"/>
      <c r="CX25" s="625"/>
      <c r="CY25" s="626"/>
      <c r="CZ25" s="627">
        <v>16.3</v>
      </c>
      <c r="DA25" s="628"/>
      <c r="DB25" s="628"/>
      <c r="DC25" s="629"/>
      <c r="DD25" s="602">
        <v>3659798</v>
      </c>
      <c r="DE25" s="625"/>
      <c r="DF25" s="625"/>
      <c r="DG25" s="625"/>
      <c r="DH25" s="625"/>
      <c r="DI25" s="625"/>
      <c r="DJ25" s="625"/>
      <c r="DK25" s="626"/>
      <c r="DL25" s="602">
        <v>3635863</v>
      </c>
      <c r="DM25" s="625"/>
      <c r="DN25" s="625"/>
      <c r="DO25" s="625"/>
      <c r="DP25" s="625"/>
      <c r="DQ25" s="625"/>
      <c r="DR25" s="625"/>
      <c r="DS25" s="625"/>
      <c r="DT25" s="625"/>
      <c r="DU25" s="625"/>
      <c r="DV25" s="626"/>
      <c r="DW25" s="598">
        <v>21.8</v>
      </c>
      <c r="DX25" s="623"/>
      <c r="DY25" s="623"/>
      <c r="DZ25" s="623"/>
      <c r="EA25" s="623"/>
      <c r="EB25" s="623"/>
      <c r="EC25" s="624"/>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2560465</v>
      </c>
      <c r="CS26" s="594"/>
      <c r="CT26" s="594"/>
      <c r="CU26" s="594"/>
      <c r="CV26" s="594"/>
      <c r="CW26" s="594"/>
      <c r="CX26" s="594"/>
      <c r="CY26" s="595"/>
      <c r="CZ26" s="627">
        <v>10.1</v>
      </c>
      <c r="DA26" s="628"/>
      <c r="DB26" s="628"/>
      <c r="DC26" s="629"/>
      <c r="DD26" s="602">
        <v>2252075</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x14ac:dyDescent="0.15">
      <c r="B27" s="590" t="s">
        <v>279</v>
      </c>
      <c r="C27" s="591"/>
      <c r="D27" s="591"/>
      <c r="E27" s="591"/>
      <c r="F27" s="591"/>
      <c r="G27" s="591"/>
      <c r="H27" s="591"/>
      <c r="I27" s="591"/>
      <c r="J27" s="591"/>
      <c r="K27" s="591"/>
      <c r="L27" s="591"/>
      <c r="M27" s="591"/>
      <c r="N27" s="591"/>
      <c r="O27" s="591"/>
      <c r="P27" s="591"/>
      <c r="Q27" s="592"/>
      <c r="R27" s="593">
        <v>1728057</v>
      </c>
      <c r="S27" s="594"/>
      <c r="T27" s="594"/>
      <c r="U27" s="594"/>
      <c r="V27" s="594"/>
      <c r="W27" s="594"/>
      <c r="X27" s="594"/>
      <c r="Y27" s="595"/>
      <c r="Z27" s="596">
        <v>6.7</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9055050</v>
      </c>
      <c r="BH27" s="594"/>
      <c r="BI27" s="594"/>
      <c r="BJ27" s="594"/>
      <c r="BK27" s="594"/>
      <c r="BL27" s="594"/>
      <c r="BM27" s="594"/>
      <c r="BN27" s="595"/>
      <c r="BO27" s="596">
        <v>100</v>
      </c>
      <c r="BP27" s="596"/>
      <c r="BQ27" s="596"/>
      <c r="BR27" s="596"/>
      <c r="BS27" s="602">
        <v>71418</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5180566</v>
      </c>
      <c r="CS27" s="625"/>
      <c r="CT27" s="625"/>
      <c r="CU27" s="625"/>
      <c r="CV27" s="625"/>
      <c r="CW27" s="625"/>
      <c r="CX27" s="625"/>
      <c r="CY27" s="626"/>
      <c r="CZ27" s="627">
        <v>20.5</v>
      </c>
      <c r="DA27" s="628"/>
      <c r="DB27" s="628"/>
      <c r="DC27" s="629"/>
      <c r="DD27" s="602">
        <v>1826593</v>
      </c>
      <c r="DE27" s="625"/>
      <c r="DF27" s="625"/>
      <c r="DG27" s="625"/>
      <c r="DH27" s="625"/>
      <c r="DI27" s="625"/>
      <c r="DJ27" s="625"/>
      <c r="DK27" s="626"/>
      <c r="DL27" s="602">
        <v>1825753</v>
      </c>
      <c r="DM27" s="625"/>
      <c r="DN27" s="625"/>
      <c r="DO27" s="625"/>
      <c r="DP27" s="625"/>
      <c r="DQ27" s="625"/>
      <c r="DR27" s="625"/>
      <c r="DS27" s="625"/>
      <c r="DT27" s="625"/>
      <c r="DU27" s="625"/>
      <c r="DV27" s="626"/>
      <c r="DW27" s="598">
        <v>10.9</v>
      </c>
      <c r="DX27" s="623"/>
      <c r="DY27" s="623"/>
      <c r="DZ27" s="623"/>
      <c r="EA27" s="623"/>
      <c r="EB27" s="623"/>
      <c r="EC27" s="624"/>
    </row>
    <row r="28" spans="2:133" ht="11.25" customHeight="1" x14ac:dyDescent="0.15">
      <c r="B28" s="590" t="s">
        <v>282</v>
      </c>
      <c r="C28" s="591"/>
      <c r="D28" s="591"/>
      <c r="E28" s="591"/>
      <c r="F28" s="591"/>
      <c r="G28" s="591"/>
      <c r="H28" s="591"/>
      <c r="I28" s="591"/>
      <c r="J28" s="591"/>
      <c r="K28" s="591"/>
      <c r="L28" s="591"/>
      <c r="M28" s="591"/>
      <c r="N28" s="591"/>
      <c r="O28" s="591"/>
      <c r="P28" s="591"/>
      <c r="Q28" s="592"/>
      <c r="R28" s="593">
        <v>74530</v>
      </c>
      <c r="S28" s="594"/>
      <c r="T28" s="594"/>
      <c r="U28" s="594"/>
      <c r="V28" s="594"/>
      <c r="W28" s="594"/>
      <c r="X28" s="594"/>
      <c r="Y28" s="595"/>
      <c r="Z28" s="596">
        <v>0.3</v>
      </c>
      <c r="AA28" s="596"/>
      <c r="AB28" s="596"/>
      <c r="AC28" s="596"/>
      <c r="AD28" s="597">
        <v>25001</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2911306</v>
      </c>
      <c r="CS28" s="594"/>
      <c r="CT28" s="594"/>
      <c r="CU28" s="594"/>
      <c r="CV28" s="594"/>
      <c r="CW28" s="594"/>
      <c r="CX28" s="594"/>
      <c r="CY28" s="595"/>
      <c r="CZ28" s="627">
        <v>11.5</v>
      </c>
      <c r="DA28" s="628"/>
      <c r="DB28" s="628"/>
      <c r="DC28" s="629"/>
      <c r="DD28" s="602">
        <v>2891332</v>
      </c>
      <c r="DE28" s="594"/>
      <c r="DF28" s="594"/>
      <c r="DG28" s="594"/>
      <c r="DH28" s="594"/>
      <c r="DI28" s="594"/>
      <c r="DJ28" s="594"/>
      <c r="DK28" s="595"/>
      <c r="DL28" s="602">
        <v>2882432</v>
      </c>
      <c r="DM28" s="594"/>
      <c r="DN28" s="594"/>
      <c r="DO28" s="594"/>
      <c r="DP28" s="594"/>
      <c r="DQ28" s="594"/>
      <c r="DR28" s="594"/>
      <c r="DS28" s="594"/>
      <c r="DT28" s="594"/>
      <c r="DU28" s="594"/>
      <c r="DV28" s="595"/>
      <c r="DW28" s="598">
        <v>17.3</v>
      </c>
      <c r="DX28" s="623"/>
      <c r="DY28" s="623"/>
      <c r="DZ28" s="623"/>
      <c r="EA28" s="623"/>
      <c r="EB28" s="623"/>
      <c r="EC28" s="624"/>
    </row>
    <row r="29" spans="2:133" ht="11.25" customHeight="1" x14ac:dyDescent="0.15">
      <c r="B29" s="590" t="s">
        <v>284</v>
      </c>
      <c r="C29" s="591"/>
      <c r="D29" s="591"/>
      <c r="E29" s="591"/>
      <c r="F29" s="591"/>
      <c r="G29" s="591"/>
      <c r="H29" s="591"/>
      <c r="I29" s="591"/>
      <c r="J29" s="591"/>
      <c r="K29" s="591"/>
      <c r="L29" s="591"/>
      <c r="M29" s="591"/>
      <c r="N29" s="591"/>
      <c r="O29" s="591"/>
      <c r="P29" s="591"/>
      <c r="Q29" s="592"/>
      <c r="R29" s="593">
        <v>154859</v>
      </c>
      <c r="S29" s="594"/>
      <c r="T29" s="594"/>
      <c r="U29" s="594"/>
      <c r="V29" s="594"/>
      <c r="W29" s="594"/>
      <c r="X29" s="594"/>
      <c r="Y29" s="595"/>
      <c r="Z29" s="596">
        <v>0.6</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2911306</v>
      </c>
      <c r="CS29" s="625"/>
      <c r="CT29" s="625"/>
      <c r="CU29" s="625"/>
      <c r="CV29" s="625"/>
      <c r="CW29" s="625"/>
      <c r="CX29" s="625"/>
      <c r="CY29" s="626"/>
      <c r="CZ29" s="627">
        <v>11.5</v>
      </c>
      <c r="DA29" s="628"/>
      <c r="DB29" s="628"/>
      <c r="DC29" s="629"/>
      <c r="DD29" s="602">
        <v>2891332</v>
      </c>
      <c r="DE29" s="625"/>
      <c r="DF29" s="625"/>
      <c r="DG29" s="625"/>
      <c r="DH29" s="625"/>
      <c r="DI29" s="625"/>
      <c r="DJ29" s="625"/>
      <c r="DK29" s="626"/>
      <c r="DL29" s="602">
        <v>2882432</v>
      </c>
      <c r="DM29" s="625"/>
      <c r="DN29" s="625"/>
      <c r="DO29" s="625"/>
      <c r="DP29" s="625"/>
      <c r="DQ29" s="625"/>
      <c r="DR29" s="625"/>
      <c r="DS29" s="625"/>
      <c r="DT29" s="625"/>
      <c r="DU29" s="625"/>
      <c r="DV29" s="626"/>
      <c r="DW29" s="598">
        <v>17.3</v>
      </c>
      <c r="DX29" s="623"/>
      <c r="DY29" s="623"/>
      <c r="DZ29" s="623"/>
      <c r="EA29" s="623"/>
      <c r="EB29" s="623"/>
      <c r="EC29" s="624"/>
    </row>
    <row r="30" spans="2:133" ht="11.25" customHeight="1" x14ac:dyDescent="0.15">
      <c r="B30" s="590" t="s">
        <v>289</v>
      </c>
      <c r="C30" s="591"/>
      <c r="D30" s="591"/>
      <c r="E30" s="591"/>
      <c r="F30" s="591"/>
      <c r="G30" s="591"/>
      <c r="H30" s="591"/>
      <c r="I30" s="591"/>
      <c r="J30" s="591"/>
      <c r="K30" s="591"/>
      <c r="L30" s="591"/>
      <c r="M30" s="591"/>
      <c r="N30" s="591"/>
      <c r="O30" s="591"/>
      <c r="P30" s="591"/>
      <c r="Q30" s="592"/>
      <c r="R30" s="593">
        <v>1413198</v>
      </c>
      <c r="S30" s="594"/>
      <c r="T30" s="594"/>
      <c r="U30" s="594"/>
      <c r="V30" s="594"/>
      <c r="W30" s="594"/>
      <c r="X30" s="594"/>
      <c r="Y30" s="595"/>
      <c r="Z30" s="596">
        <v>5.4</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99.2</v>
      </c>
      <c r="BH30" s="652"/>
      <c r="BI30" s="652"/>
      <c r="BJ30" s="652"/>
      <c r="BK30" s="652"/>
      <c r="BL30" s="652"/>
      <c r="BM30" s="588">
        <v>97</v>
      </c>
      <c r="BN30" s="652"/>
      <c r="BO30" s="652"/>
      <c r="BP30" s="652"/>
      <c r="BQ30" s="653"/>
      <c r="BR30" s="651">
        <v>99.1</v>
      </c>
      <c r="BS30" s="652"/>
      <c r="BT30" s="652"/>
      <c r="BU30" s="652"/>
      <c r="BV30" s="652"/>
      <c r="BW30" s="652"/>
      <c r="BX30" s="588">
        <v>96.5</v>
      </c>
      <c r="BY30" s="652"/>
      <c r="BZ30" s="652"/>
      <c r="CA30" s="652"/>
      <c r="CB30" s="653"/>
      <c r="CD30" s="656"/>
      <c r="CE30" s="657"/>
      <c r="CF30" s="607" t="s">
        <v>292</v>
      </c>
      <c r="CG30" s="608"/>
      <c r="CH30" s="608"/>
      <c r="CI30" s="608"/>
      <c r="CJ30" s="608"/>
      <c r="CK30" s="608"/>
      <c r="CL30" s="608"/>
      <c r="CM30" s="608"/>
      <c r="CN30" s="608"/>
      <c r="CO30" s="608"/>
      <c r="CP30" s="608"/>
      <c r="CQ30" s="609"/>
      <c r="CR30" s="593">
        <v>2520703</v>
      </c>
      <c r="CS30" s="594"/>
      <c r="CT30" s="594"/>
      <c r="CU30" s="594"/>
      <c r="CV30" s="594"/>
      <c r="CW30" s="594"/>
      <c r="CX30" s="594"/>
      <c r="CY30" s="595"/>
      <c r="CZ30" s="627">
        <v>10</v>
      </c>
      <c r="DA30" s="628"/>
      <c r="DB30" s="628"/>
      <c r="DC30" s="629"/>
      <c r="DD30" s="602">
        <v>2505169</v>
      </c>
      <c r="DE30" s="594"/>
      <c r="DF30" s="594"/>
      <c r="DG30" s="594"/>
      <c r="DH30" s="594"/>
      <c r="DI30" s="594"/>
      <c r="DJ30" s="594"/>
      <c r="DK30" s="595"/>
      <c r="DL30" s="602">
        <v>2496269</v>
      </c>
      <c r="DM30" s="594"/>
      <c r="DN30" s="594"/>
      <c r="DO30" s="594"/>
      <c r="DP30" s="594"/>
      <c r="DQ30" s="594"/>
      <c r="DR30" s="594"/>
      <c r="DS30" s="594"/>
      <c r="DT30" s="594"/>
      <c r="DU30" s="594"/>
      <c r="DV30" s="595"/>
      <c r="DW30" s="598">
        <v>14.9</v>
      </c>
      <c r="DX30" s="623"/>
      <c r="DY30" s="623"/>
      <c r="DZ30" s="623"/>
      <c r="EA30" s="623"/>
      <c r="EB30" s="623"/>
      <c r="EC30" s="624"/>
    </row>
    <row r="31" spans="2:133" ht="11.25" customHeight="1" x14ac:dyDescent="0.15">
      <c r="B31" s="590" t="s">
        <v>293</v>
      </c>
      <c r="C31" s="591"/>
      <c r="D31" s="591"/>
      <c r="E31" s="591"/>
      <c r="F31" s="591"/>
      <c r="G31" s="591"/>
      <c r="H31" s="591"/>
      <c r="I31" s="591"/>
      <c r="J31" s="591"/>
      <c r="K31" s="591"/>
      <c r="L31" s="591"/>
      <c r="M31" s="591"/>
      <c r="N31" s="591"/>
      <c r="O31" s="591"/>
      <c r="P31" s="591"/>
      <c r="Q31" s="592"/>
      <c r="R31" s="593">
        <v>482648</v>
      </c>
      <c r="S31" s="594"/>
      <c r="T31" s="594"/>
      <c r="U31" s="594"/>
      <c r="V31" s="594"/>
      <c r="W31" s="594"/>
      <c r="X31" s="594"/>
      <c r="Y31" s="595"/>
      <c r="Z31" s="596">
        <v>1.9</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99.3</v>
      </c>
      <c r="BH31" s="625"/>
      <c r="BI31" s="625"/>
      <c r="BJ31" s="625"/>
      <c r="BK31" s="625"/>
      <c r="BL31" s="625"/>
      <c r="BM31" s="599">
        <v>97.2</v>
      </c>
      <c r="BN31" s="649"/>
      <c r="BO31" s="649"/>
      <c r="BP31" s="649"/>
      <c r="BQ31" s="650"/>
      <c r="BR31" s="648">
        <v>99.2</v>
      </c>
      <c r="BS31" s="625"/>
      <c r="BT31" s="625"/>
      <c r="BU31" s="625"/>
      <c r="BV31" s="625"/>
      <c r="BW31" s="625"/>
      <c r="BX31" s="599">
        <v>97</v>
      </c>
      <c r="BY31" s="649"/>
      <c r="BZ31" s="649"/>
      <c r="CA31" s="649"/>
      <c r="CB31" s="650"/>
      <c r="CD31" s="656"/>
      <c r="CE31" s="657"/>
      <c r="CF31" s="607" t="s">
        <v>296</v>
      </c>
      <c r="CG31" s="608"/>
      <c r="CH31" s="608"/>
      <c r="CI31" s="608"/>
      <c r="CJ31" s="608"/>
      <c r="CK31" s="608"/>
      <c r="CL31" s="608"/>
      <c r="CM31" s="608"/>
      <c r="CN31" s="608"/>
      <c r="CO31" s="608"/>
      <c r="CP31" s="608"/>
      <c r="CQ31" s="609"/>
      <c r="CR31" s="593">
        <v>390603</v>
      </c>
      <c r="CS31" s="625"/>
      <c r="CT31" s="625"/>
      <c r="CU31" s="625"/>
      <c r="CV31" s="625"/>
      <c r="CW31" s="625"/>
      <c r="CX31" s="625"/>
      <c r="CY31" s="626"/>
      <c r="CZ31" s="627">
        <v>1.5</v>
      </c>
      <c r="DA31" s="628"/>
      <c r="DB31" s="628"/>
      <c r="DC31" s="629"/>
      <c r="DD31" s="602">
        <v>386163</v>
      </c>
      <c r="DE31" s="625"/>
      <c r="DF31" s="625"/>
      <c r="DG31" s="625"/>
      <c r="DH31" s="625"/>
      <c r="DI31" s="625"/>
      <c r="DJ31" s="625"/>
      <c r="DK31" s="626"/>
      <c r="DL31" s="602">
        <v>386163</v>
      </c>
      <c r="DM31" s="625"/>
      <c r="DN31" s="625"/>
      <c r="DO31" s="625"/>
      <c r="DP31" s="625"/>
      <c r="DQ31" s="625"/>
      <c r="DR31" s="625"/>
      <c r="DS31" s="625"/>
      <c r="DT31" s="625"/>
      <c r="DU31" s="625"/>
      <c r="DV31" s="626"/>
      <c r="DW31" s="598">
        <v>2.2999999999999998</v>
      </c>
      <c r="DX31" s="623"/>
      <c r="DY31" s="623"/>
      <c r="DZ31" s="623"/>
      <c r="EA31" s="623"/>
      <c r="EB31" s="623"/>
      <c r="EC31" s="624"/>
    </row>
    <row r="32" spans="2:133" ht="11.25" customHeight="1" x14ac:dyDescent="0.15">
      <c r="B32" s="590" t="s">
        <v>297</v>
      </c>
      <c r="C32" s="591"/>
      <c r="D32" s="591"/>
      <c r="E32" s="591"/>
      <c r="F32" s="591"/>
      <c r="G32" s="591"/>
      <c r="H32" s="591"/>
      <c r="I32" s="591"/>
      <c r="J32" s="591"/>
      <c r="K32" s="591"/>
      <c r="L32" s="591"/>
      <c r="M32" s="591"/>
      <c r="N32" s="591"/>
      <c r="O32" s="591"/>
      <c r="P32" s="591"/>
      <c r="Q32" s="592"/>
      <c r="R32" s="593">
        <v>100412</v>
      </c>
      <c r="S32" s="594"/>
      <c r="T32" s="594"/>
      <c r="U32" s="594"/>
      <c r="V32" s="594"/>
      <c r="W32" s="594"/>
      <c r="X32" s="594"/>
      <c r="Y32" s="595"/>
      <c r="Z32" s="596">
        <v>0.4</v>
      </c>
      <c r="AA32" s="596"/>
      <c r="AB32" s="596"/>
      <c r="AC32" s="596"/>
      <c r="AD32" s="597">
        <v>14</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99.2</v>
      </c>
      <c r="BH32" s="661"/>
      <c r="BI32" s="661"/>
      <c r="BJ32" s="661"/>
      <c r="BK32" s="661"/>
      <c r="BL32" s="661"/>
      <c r="BM32" s="662">
        <v>96.7</v>
      </c>
      <c r="BN32" s="661"/>
      <c r="BO32" s="661"/>
      <c r="BP32" s="661"/>
      <c r="BQ32" s="663"/>
      <c r="BR32" s="660">
        <v>99</v>
      </c>
      <c r="BS32" s="661"/>
      <c r="BT32" s="661"/>
      <c r="BU32" s="661"/>
      <c r="BV32" s="661"/>
      <c r="BW32" s="661"/>
      <c r="BX32" s="662">
        <v>95.9</v>
      </c>
      <c r="BY32" s="661"/>
      <c r="BZ32" s="661"/>
      <c r="CA32" s="661"/>
      <c r="CB32" s="663"/>
      <c r="CD32" s="658"/>
      <c r="CE32" s="659"/>
      <c r="CF32" s="607" t="s">
        <v>299</v>
      </c>
      <c r="CG32" s="608"/>
      <c r="CH32" s="608"/>
      <c r="CI32" s="608"/>
      <c r="CJ32" s="608"/>
      <c r="CK32" s="608"/>
      <c r="CL32" s="608"/>
      <c r="CM32" s="608"/>
      <c r="CN32" s="608"/>
      <c r="CO32" s="608"/>
      <c r="CP32" s="608"/>
      <c r="CQ32" s="609"/>
      <c r="CR32" s="593" t="s">
        <v>220</v>
      </c>
      <c r="CS32" s="594"/>
      <c r="CT32" s="594"/>
      <c r="CU32" s="594"/>
      <c r="CV32" s="594"/>
      <c r="CW32" s="594"/>
      <c r="CX32" s="594"/>
      <c r="CY32" s="595"/>
      <c r="CZ32" s="627" t="s">
        <v>220</v>
      </c>
      <c r="DA32" s="628"/>
      <c r="DB32" s="628"/>
      <c r="DC32" s="629"/>
      <c r="DD32" s="602" t="s">
        <v>220</v>
      </c>
      <c r="DE32" s="594"/>
      <c r="DF32" s="594"/>
      <c r="DG32" s="594"/>
      <c r="DH32" s="594"/>
      <c r="DI32" s="594"/>
      <c r="DJ32" s="594"/>
      <c r="DK32" s="595"/>
      <c r="DL32" s="602" t="s">
        <v>220</v>
      </c>
      <c r="DM32" s="594"/>
      <c r="DN32" s="594"/>
      <c r="DO32" s="594"/>
      <c r="DP32" s="594"/>
      <c r="DQ32" s="594"/>
      <c r="DR32" s="594"/>
      <c r="DS32" s="594"/>
      <c r="DT32" s="594"/>
      <c r="DU32" s="594"/>
      <c r="DV32" s="595"/>
      <c r="DW32" s="598" t="s">
        <v>220</v>
      </c>
      <c r="DX32" s="623"/>
      <c r="DY32" s="623"/>
      <c r="DZ32" s="623"/>
      <c r="EA32" s="623"/>
      <c r="EB32" s="623"/>
      <c r="EC32" s="624"/>
    </row>
    <row r="33" spans="2:133" ht="11.25" customHeight="1" x14ac:dyDescent="0.15">
      <c r="B33" s="590" t="s">
        <v>300</v>
      </c>
      <c r="C33" s="591"/>
      <c r="D33" s="591"/>
      <c r="E33" s="591"/>
      <c r="F33" s="591"/>
      <c r="G33" s="591"/>
      <c r="H33" s="591"/>
      <c r="I33" s="591"/>
      <c r="J33" s="591"/>
      <c r="K33" s="591"/>
      <c r="L33" s="591"/>
      <c r="M33" s="591"/>
      <c r="N33" s="591"/>
      <c r="O33" s="591"/>
      <c r="P33" s="591"/>
      <c r="Q33" s="592"/>
      <c r="R33" s="593">
        <v>1823853</v>
      </c>
      <c r="S33" s="594"/>
      <c r="T33" s="594"/>
      <c r="U33" s="594"/>
      <c r="V33" s="594"/>
      <c r="W33" s="594"/>
      <c r="X33" s="594"/>
      <c r="Y33" s="595"/>
      <c r="Z33" s="596">
        <v>7</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10949764</v>
      </c>
      <c r="CS33" s="625"/>
      <c r="CT33" s="625"/>
      <c r="CU33" s="625"/>
      <c r="CV33" s="625"/>
      <c r="CW33" s="625"/>
      <c r="CX33" s="625"/>
      <c r="CY33" s="626"/>
      <c r="CZ33" s="627">
        <v>43.3</v>
      </c>
      <c r="DA33" s="628"/>
      <c r="DB33" s="628"/>
      <c r="DC33" s="629"/>
      <c r="DD33" s="602">
        <v>9498373</v>
      </c>
      <c r="DE33" s="625"/>
      <c r="DF33" s="625"/>
      <c r="DG33" s="625"/>
      <c r="DH33" s="625"/>
      <c r="DI33" s="625"/>
      <c r="DJ33" s="625"/>
      <c r="DK33" s="626"/>
      <c r="DL33" s="602">
        <v>7793858</v>
      </c>
      <c r="DM33" s="625"/>
      <c r="DN33" s="625"/>
      <c r="DO33" s="625"/>
      <c r="DP33" s="625"/>
      <c r="DQ33" s="625"/>
      <c r="DR33" s="625"/>
      <c r="DS33" s="625"/>
      <c r="DT33" s="625"/>
      <c r="DU33" s="625"/>
      <c r="DV33" s="626"/>
      <c r="DW33" s="598">
        <v>46.7</v>
      </c>
      <c r="DX33" s="623"/>
      <c r="DY33" s="623"/>
      <c r="DZ33" s="623"/>
      <c r="EA33" s="623"/>
      <c r="EB33" s="623"/>
      <c r="EC33" s="624"/>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3671824</v>
      </c>
      <c r="CS34" s="594"/>
      <c r="CT34" s="594"/>
      <c r="CU34" s="594"/>
      <c r="CV34" s="594"/>
      <c r="CW34" s="594"/>
      <c r="CX34" s="594"/>
      <c r="CY34" s="595"/>
      <c r="CZ34" s="627">
        <v>14.5</v>
      </c>
      <c r="DA34" s="628"/>
      <c r="DB34" s="628"/>
      <c r="DC34" s="629"/>
      <c r="DD34" s="602">
        <v>3174740</v>
      </c>
      <c r="DE34" s="594"/>
      <c r="DF34" s="594"/>
      <c r="DG34" s="594"/>
      <c r="DH34" s="594"/>
      <c r="DI34" s="594"/>
      <c r="DJ34" s="594"/>
      <c r="DK34" s="595"/>
      <c r="DL34" s="602">
        <v>2853174</v>
      </c>
      <c r="DM34" s="594"/>
      <c r="DN34" s="594"/>
      <c r="DO34" s="594"/>
      <c r="DP34" s="594"/>
      <c r="DQ34" s="594"/>
      <c r="DR34" s="594"/>
      <c r="DS34" s="594"/>
      <c r="DT34" s="594"/>
      <c r="DU34" s="594"/>
      <c r="DV34" s="595"/>
      <c r="DW34" s="598">
        <v>17.100000000000001</v>
      </c>
      <c r="DX34" s="623"/>
      <c r="DY34" s="623"/>
      <c r="DZ34" s="623"/>
      <c r="EA34" s="623"/>
      <c r="EB34" s="623"/>
      <c r="EC34" s="624"/>
    </row>
    <row r="35" spans="2:133" ht="11.25" customHeight="1" x14ac:dyDescent="0.15">
      <c r="B35" s="590" t="s">
        <v>306</v>
      </c>
      <c r="C35" s="591"/>
      <c r="D35" s="591"/>
      <c r="E35" s="591"/>
      <c r="F35" s="591"/>
      <c r="G35" s="591"/>
      <c r="H35" s="591"/>
      <c r="I35" s="591"/>
      <c r="J35" s="591"/>
      <c r="K35" s="591"/>
      <c r="L35" s="591"/>
      <c r="M35" s="591"/>
      <c r="N35" s="591"/>
      <c r="O35" s="591"/>
      <c r="P35" s="591"/>
      <c r="Q35" s="592"/>
      <c r="R35" s="593">
        <v>1272053</v>
      </c>
      <c r="S35" s="594"/>
      <c r="T35" s="594"/>
      <c r="U35" s="594"/>
      <c r="V35" s="594"/>
      <c r="W35" s="594"/>
      <c r="X35" s="594"/>
      <c r="Y35" s="595"/>
      <c r="Z35" s="596">
        <v>4.9000000000000004</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3188099</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24384</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217839</v>
      </c>
      <c r="CS35" s="625"/>
      <c r="CT35" s="625"/>
      <c r="CU35" s="625"/>
      <c r="CV35" s="625"/>
      <c r="CW35" s="625"/>
      <c r="CX35" s="625"/>
      <c r="CY35" s="626"/>
      <c r="CZ35" s="627">
        <v>0.9</v>
      </c>
      <c r="DA35" s="628"/>
      <c r="DB35" s="628"/>
      <c r="DC35" s="629"/>
      <c r="DD35" s="602">
        <v>214048</v>
      </c>
      <c r="DE35" s="625"/>
      <c r="DF35" s="625"/>
      <c r="DG35" s="625"/>
      <c r="DH35" s="625"/>
      <c r="DI35" s="625"/>
      <c r="DJ35" s="625"/>
      <c r="DK35" s="626"/>
      <c r="DL35" s="602">
        <v>214048</v>
      </c>
      <c r="DM35" s="625"/>
      <c r="DN35" s="625"/>
      <c r="DO35" s="625"/>
      <c r="DP35" s="625"/>
      <c r="DQ35" s="625"/>
      <c r="DR35" s="625"/>
      <c r="DS35" s="625"/>
      <c r="DT35" s="625"/>
      <c r="DU35" s="625"/>
      <c r="DV35" s="626"/>
      <c r="DW35" s="598">
        <v>1.3</v>
      </c>
      <c r="DX35" s="623"/>
      <c r="DY35" s="623"/>
      <c r="DZ35" s="623"/>
      <c r="EA35" s="623"/>
      <c r="EB35" s="623"/>
      <c r="EC35" s="624"/>
    </row>
    <row r="36" spans="2:133" ht="11.25" customHeight="1" x14ac:dyDescent="0.15">
      <c r="B36" s="636" t="s">
        <v>310</v>
      </c>
      <c r="C36" s="637"/>
      <c r="D36" s="637"/>
      <c r="E36" s="637"/>
      <c r="F36" s="637"/>
      <c r="G36" s="637"/>
      <c r="H36" s="637"/>
      <c r="I36" s="637"/>
      <c r="J36" s="637"/>
      <c r="K36" s="637"/>
      <c r="L36" s="637"/>
      <c r="M36" s="637"/>
      <c r="N36" s="637"/>
      <c r="O36" s="637"/>
      <c r="P36" s="637"/>
      <c r="Q36" s="638"/>
      <c r="R36" s="665">
        <v>25960353</v>
      </c>
      <c r="S36" s="666"/>
      <c r="T36" s="666"/>
      <c r="U36" s="666"/>
      <c r="V36" s="666"/>
      <c r="W36" s="666"/>
      <c r="X36" s="666"/>
      <c r="Y36" s="667"/>
      <c r="Z36" s="668">
        <v>100</v>
      </c>
      <c r="AA36" s="668"/>
      <c r="AB36" s="668"/>
      <c r="AC36" s="668"/>
      <c r="AD36" s="669">
        <v>15430959</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818407</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-39779</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3386735</v>
      </c>
      <c r="CS36" s="594"/>
      <c r="CT36" s="594"/>
      <c r="CU36" s="594"/>
      <c r="CV36" s="594"/>
      <c r="CW36" s="594"/>
      <c r="CX36" s="594"/>
      <c r="CY36" s="595"/>
      <c r="CZ36" s="627">
        <v>13.4</v>
      </c>
      <c r="DA36" s="628"/>
      <c r="DB36" s="628"/>
      <c r="DC36" s="629"/>
      <c r="DD36" s="602">
        <v>2857877</v>
      </c>
      <c r="DE36" s="594"/>
      <c r="DF36" s="594"/>
      <c r="DG36" s="594"/>
      <c r="DH36" s="594"/>
      <c r="DI36" s="594"/>
      <c r="DJ36" s="594"/>
      <c r="DK36" s="595"/>
      <c r="DL36" s="602">
        <v>2599796</v>
      </c>
      <c r="DM36" s="594"/>
      <c r="DN36" s="594"/>
      <c r="DO36" s="594"/>
      <c r="DP36" s="594"/>
      <c r="DQ36" s="594"/>
      <c r="DR36" s="594"/>
      <c r="DS36" s="594"/>
      <c r="DT36" s="594"/>
      <c r="DU36" s="594"/>
      <c r="DV36" s="595"/>
      <c r="DW36" s="598">
        <v>15.6</v>
      </c>
      <c r="DX36" s="623"/>
      <c r="DY36" s="623"/>
      <c r="DZ36" s="623"/>
      <c r="EA36" s="623"/>
      <c r="EB36" s="623"/>
      <c r="EC36" s="624"/>
    </row>
    <row r="37" spans="2:133" ht="11.25" customHeight="1" x14ac:dyDescent="0.15">
      <c r="AQ37" s="672" t="s">
        <v>314</v>
      </c>
      <c r="AR37" s="673"/>
      <c r="AS37" s="673"/>
      <c r="AT37" s="673"/>
      <c r="AU37" s="673"/>
      <c r="AV37" s="673"/>
      <c r="AW37" s="673"/>
      <c r="AX37" s="673"/>
      <c r="AY37" s="674"/>
      <c r="AZ37" s="593">
        <v>531828</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9072</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1425432</v>
      </c>
      <c r="CS37" s="625"/>
      <c r="CT37" s="625"/>
      <c r="CU37" s="625"/>
      <c r="CV37" s="625"/>
      <c r="CW37" s="625"/>
      <c r="CX37" s="625"/>
      <c r="CY37" s="626"/>
      <c r="CZ37" s="627">
        <v>5.6</v>
      </c>
      <c r="DA37" s="628"/>
      <c r="DB37" s="628"/>
      <c r="DC37" s="629"/>
      <c r="DD37" s="602">
        <v>1378753</v>
      </c>
      <c r="DE37" s="625"/>
      <c r="DF37" s="625"/>
      <c r="DG37" s="625"/>
      <c r="DH37" s="625"/>
      <c r="DI37" s="625"/>
      <c r="DJ37" s="625"/>
      <c r="DK37" s="626"/>
      <c r="DL37" s="602">
        <v>1341857</v>
      </c>
      <c r="DM37" s="625"/>
      <c r="DN37" s="625"/>
      <c r="DO37" s="625"/>
      <c r="DP37" s="625"/>
      <c r="DQ37" s="625"/>
      <c r="DR37" s="625"/>
      <c r="DS37" s="625"/>
      <c r="DT37" s="625"/>
      <c r="DU37" s="625"/>
      <c r="DV37" s="626"/>
      <c r="DW37" s="598">
        <v>8</v>
      </c>
      <c r="DX37" s="623"/>
      <c r="DY37" s="623"/>
      <c r="DZ37" s="623"/>
      <c r="EA37" s="623"/>
      <c r="EB37" s="623"/>
      <c r="EC37" s="624"/>
    </row>
    <row r="38" spans="2:133" ht="11.25" customHeight="1" x14ac:dyDescent="0.15">
      <c r="AQ38" s="672" t="s">
        <v>317</v>
      </c>
      <c r="AR38" s="673"/>
      <c r="AS38" s="673"/>
      <c r="AT38" s="673"/>
      <c r="AU38" s="673"/>
      <c r="AV38" s="673"/>
      <c r="AW38" s="673"/>
      <c r="AX38" s="673"/>
      <c r="AY38" s="674"/>
      <c r="AZ38" s="593">
        <v>55974</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16498</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2587828</v>
      </c>
      <c r="CS38" s="594"/>
      <c r="CT38" s="594"/>
      <c r="CU38" s="594"/>
      <c r="CV38" s="594"/>
      <c r="CW38" s="594"/>
      <c r="CX38" s="594"/>
      <c r="CY38" s="595"/>
      <c r="CZ38" s="627">
        <v>10.199999999999999</v>
      </c>
      <c r="DA38" s="628"/>
      <c r="DB38" s="628"/>
      <c r="DC38" s="629"/>
      <c r="DD38" s="602">
        <v>2228087</v>
      </c>
      <c r="DE38" s="594"/>
      <c r="DF38" s="594"/>
      <c r="DG38" s="594"/>
      <c r="DH38" s="594"/>
      <c r="DI38" s="594"/>
      <c r="DJ38" s="594"/>
      <c r="DK38" s="595"/>
      <c r="DL38" s="602">
        <v>2126840</v>
      </c>
      <c r="DM38" s="594"/>
      <c r="DN38" s="594"/>
      <c r="DO38" s="594"/>
      <c r="DP38" s="594"/>
      <c r="DQ38" s="594"/>
      <c r="DR38" s="594"/>
      <c r="DS38" s="594"/>
      <c r="DT38" s="594"/>
      <c r="DU38" s="594"/>
      <c r="DV38" s="595"/>
      <c r="DW38" s="598">
        <v>12.7</v>
      </c>
      <c r="DX38" s="623"/>
      <c r="DY38" s="623"/>
      <c r="DZ38" s="623"/>
      <c r="EA38" s="623"/>
      <c r="EB38" s="623"/>
      <c r="EC38" s="624"/>
    </row>
    <row r="39" spans="2:133" ht="11.25" customHeight="1" x14ac:dyDescent="0.15">
      <c r="AQ39" s="672" t="s">
        <v>320</v>
      </c>
      <c r="AR39" s="673"/>
      <c r="AS39" s="673"/>
      <c r="AT39" s="673"/>
      <c r="AU39" s="673"/>
      <c r="AV39" s="673"/>
      <c r="AW39" s="673"/>
      <c r="AX39" s="673"/>
      <c r="AY39" s="674"/>
      <c r="AZ39" s="593">
        <v>50674</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98</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1082219</v>
      </c>
      <c r="CS39" s="625"/>
      <c r="CT39" s="625"/>
      <c r="CU39" s="625"/>
      <c r="CV39" s="625"/>
      <c r="CW39" s="625"/>
      <c r="CX39" s="625"/>
      <c r="CY39" s="626"/>
      <c r="CZ39" s="627">
        <v>4.3</v>
      </c>
      <c r="DA39" s="628"/>
      <c r="DB39" s="628"/>
      <c r="DC39" s="629"/>
      <c r="DD39" s="602">
        <v>1023602</v>
      </c>
      <c r="DE39" s="625"/>
      <c r="DF39" s="625"/>
      <c r="DG39" s="625"/>
      <c r="DH39" s="625"/>
      <c r="DI39" s="625"/>
      <c r="DJ39" s="625"/>
      <c r="DK39" s="626"/>
      <c r="DL39" s="602" t="s">
        <v>324</v>
      </c>
      <c r="DM39" s="625"/>
      <c r="DN39" s="625"/>
      <c r="DO39" s="625"/>
      <c r="DP39" s="625"/>
      <c r="DQ39" s="625"/>
      <c r="DR39" s="625"/>
      <c r="DS39" s="625"/>
      <c r="DT39" s="625"/>
      <c r="DU39" s="625"/>
      <c r="DV39" s="626"/>
      <c r="DW39" s="598" t="s">
        <v>324</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420171</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81</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3319</v>
      </c>
      <c r="CS40" s="594"/>
      <c r="CT40" s="594"/>
      <c r="CU40" s="594"/>
      <c r="CV40" s="594"/>
      <c r="CW40" s="594"/>
      <c r="CX40" s="594"/>
      <c r="CY40" s="595"/>
      <c r="CZ40" s="627">
        <v>0</v>
      </c>
      <c r="DA40" s="628"/>
      <c r="DB40" s="628"/>
      <c r="DC40" s="629"/>
      <c r="DD40" s="602">
        <v>19</v>
      </c>
      <c r="DE40" s="594"/>
      <c r="DF40" s="594"/>
      <c r="DG40" s="594"/>
      <c r="DH40" s="594"/>
      <c r="DI40" s="594"/>
      <c r="DJ40" s="594"/>
      <c r="DK40" s="595"/>
      <c r="DL40" s="602" t="s">
        <v>324</v>
      </c>
      <c r="DM40" s="594"/>
      <c r="DN40" s="594"/>
      <c r="DO40" s="594"/>
      <c r="DP40" s="594"/>
      <c r="DQ40" s="594"/>
      <c r="DR40" s="594"/>
      <c r="DS40" s="594"/>
      <c r="DT40" s="594"/>
      <c r="DU40" s="594"/>
      <c r="DV40" s="595"/>
      <c r="DW40" s="598" t="s">
        <v>324</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1311045</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286</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25"/>
      <c r="CT41" s="625"/>
      <c r="CU41" s="625"/>
      <c r="CV41" s="625"/>
      <c r="CW41" s="625"/>
      <c r="CX41" s="625"/>
      <c r="CY41" s="626"/>
      <c r="CZ41" s="627" t="s">
        <v>331</v>
      </c>
      <c r="DA41" s="628"/>
      <c r="DB41" s="628"/>
      <c r="DC41" s="629"/>
      <c r="DD41" s="602" t="s">
        <v>331</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2143582</v>
      </c>
      <c r="CS42" s="594"/>
      <c r="CT42" s="594"/>
      <c r="CU42" s="594"/>
      <c r="CV42" s="594"/>
      <c r="CW42" s="594"/>
      <c r="CX42" s="594"/>
      <c r="CY42" s="595"/>
      <c r="CZ42" s="627">
        <v>8.5</v>
      </c>
      <c r="DA42" s="676"/>
      <c r="DB42" s="676"/>
      <c r="DC42" s="677"/>
      <c r="DD42" s="602">
        <v>530167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53548</v>
      </c>
      <c r="CS43" s="625"/>
      <c r="CT43" s="625"/>
      <c r="CU43" s="625"/>
      <c r="CV43" s="625"/>
      <c r="CW43" s="625"/>
      <c r="CX43" s="625"/>
      <c r="CY43" s="626"/>
      <c r="CZ43" s="627">
        <v>0.2</v>
      </c>
      <c r="DA43" s="628"/>
      <c r="DB43" s="628"/>
      <c r="DC43" s="629"/>
      <c r="DD43" s="602">
        <v>32940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287</v>
      </c>
      <c r="CE44" s="700"/>
      <c r="CF44" s="590" t="s">
        <v>337</v>
      </c>
      <c r="CG44" s="591"/>
      <c r="CH44" s="591"/>
      <c r="CI44" s="591"/>
      <c r="CJ44" s="591"/>
      <c r="CK44" s="591"/>
      <c r="CL44" s="591"/>
      <c r="CM44" s="591"/>
      <c r="CN44" s="591"/>
      <c r="CO44" s="591"/>
      <c r="CP44" s="591"/>
      <c r="CQ44" s="592"/>
      <c r="CR44" s="593">
        <v>2008550</v>
      </c>
      <c r="CS44" s="594"/>
      <c r="CT44" s="594"/>
      <c r="CU44" s="594"/>
      <c r="CV44" s="594"/>
      <c r="CW44" s="594"/>
      <c r="CX44" s="594"/>
      <c r="CY44" s="595"/>
      <c r="CZ44" s="627">
        <v>7.9</v>
      </c>
      <c r="DA44" s="676"/>
      <c r="DB44" s="676"/>
      <c r="DC44" s="677"/>
      <c r="DD44" s="602">
        <v>510594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748045</v>
      </c>
      <c r="CS45" s="625"/>
      <c r="CT45" s="625"/>
      <c r="CU45" s="625"/>
      <c r="CV45" s="625"/>
      <c r="CW45" s="625"/>
      <c r="CX45" s="625"/>
      <c r="CY45" s="626"/>
      <c r="CZ45" s="627">
        <v>3</v>
      </c>
      <c r="DA45" s="628"/>
      <c r="DB45" s="628"/>
      <c r="DC45" s="629"/>
      <c r="DD45" s="602">
        <v>110799</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1159426</v>
      </c>
      <c r="CS46" s="594"/>
      <c r="CT46" s="594"/>
      <c r="CU46" s="594"/>
      <c r="CV46" s="594"/>
      <c r="CW46" s="594"/>
      <c r="CX46" s="594"/>
      <c r="CY46" s="595"/>
      <c r="CZ46" s="627">
        <v>4.5999999999999996</v>
      </c>
      <c r="DA46" s="676"/>
      <c r="DB46" s="676"/>
      <c r="DC46" s="677"/>
      <c r="DD46" s="602">
        <v>391834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v>135032</v>
      </c>
      <c r="CS47" s="625"/>
      <c r="CT47" s="625"/>
      <c r="CU47" s="625"/>
      <c r="CV47" s="625"/>
      <c r="CW47" s="625"/>
      <c r="CX47" s="625"/>
      <c r="CY47" s="626"/>
      <c r="CZ47" s="627">
        <v>0.5</v>
      </c>
      <c r="DA47" s="628"/>
      <c r="DB47" s="628"/>
      <c r="DC47" s="629"/>
      <c r="DD47" s="602">
        <v>19573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324</v>
      </c>
      <c r="CS48" s="594"/>
      <c r="CT48" s="594"/>
      <c r="CU48" s="594"/>
      <c r="CV48" s="594"/>
      <c r="CW48" s="594"/>
      <c r="CX48" s="594"/>
      <c r="CY48" s="595"/>
      <c r="CZ48" s="627" t="s">
        <v>324</v>
      </c>
      <c r="DA48" s="676"/>
      <c r="DB48" s="676"/>
      <c r="DC48" s="677"/>
      <c r="DD48" s="602" t="s">
        <v>324</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25303984</v>
      </c>
      <c r="CS49" s="661"/>
      <c r="CT49" s="661"/>
      <c r="CU49" s="661"/>
      <c r="CV49" s="661"/>
      <c r="CW49" s="661"/>
      <c r="CX49" s="661"/>
      <c r="CY49" s="688"/>
      <c r="CZ49" s="689">
        <v>100</v>
      </c>
      <c r="DA49" s="690"/>
      <c r="DB49" s="690"/>
      <c r="DC49" s="691"/>
      <c r="DD49" s="692">
        <v>18406263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25" zoomScaleSheetLayoutView="70" workbookViewId="0">
      <selection activeCell="BR8" sqref="BR8"/>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365</v>
      </c>
      <c r="C7" s="720"/>
      <c r="D7" s="720"/>
      <c r="E7" s="720"/>
      <c r="F7" s="720"/>
      <c r="G7" s="720"/>
      <c r="H7" s="720"/>
      <c r="I7" s="720"/>
      <c r="J7" s="720"/>
      <c r="K7" s="720"/>
      <c r="L7" s="720"/>
      <c r="M7" s="720"/>
      <c r="N7" s="720"/>
      <c r="O7" s="720"/>
      <c r="P7" s="721"/>
      <c r="Q7" s="722">
        <v>25960</v>
      </c>
      <c r="R7" s="723"/>
      <c r="S7" s="723"/>
      <c r="T7" s="723"/>
      <c r="U7" s="723"/>
      <c r="V7" s="723">
        <v>25304</v>
      </c>
      <c r="W7" s="723"/>
      <c r="X7" s="723"/>
      <c r="Y7" s="723"/>
      <c r="Z7" s="723"/>
      <c r="AA7" s="723">
        <f>Q7-V7</f>
        <v>656</v>
      </c>
      <c r="AB7" s="723"/>
      <c r="AC7" s="723"/>
      <c r="AD7" s="723"/>
      <c r="AE7" s="724"/>
      <c r="AF7" s="725">
        <v>309</v>
      </c>
      <c r="AG7" s="726"/>
      <c r="AH7" s="726"/>
      <c r="AI7" s="726"/>
      <c r="AJ7" s="727"/>
      <c r="AK7" s="762">
        <v>1413</v>
      </c>
      <c r="AL7" s="763"/>
      <c r="AM7" s="763"/>
      <c r="AN7" s="763"/>
      <c r="AO7" s="763"/>
      <c r="AP7" s="763">
        <v>29648</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567</v>
      </c>
      <c r="BS7" s="766" t="s">
        <v>562</v>
      </c>
      <c r="BT7" s="767"/>
      <c r="BU7" s="767"/>
      <c r="BV7" s="767"/>
      <c r="BW7" s="767"/>
      <c r="BX7" s="767"/>
      <c r="BY7" s="767"/>
      <c r="BZ7" s="767"/>
      <c r="CA7" s="767"/>
      <c r="CB7" s="767"/>
      <c r="CC7" s="767"/>
      <c r="CD7" s="767"/>
      <c r="CE7" s="767"/>
      <c r="CF7" s="767"/>
      <c r="CG7" s="768"/>
      <c r="CH7" s="759">
        <v>-7</v>
      </c>
      <c r="CI7" s="760"/>
      <c r="CJ7" s="760"/>
      <c r="CK7" s="760"/>
      <c r="CL7" s="761"/>
      <c r="CM7" s="759">
        <v>55</v>
      </c>
      <c r="CN7" s="760"/>
      <c r="CO7" s="760"/>
      <c r="CP7" s="760"/>
      <c r="CQ7" s="761"/>
      <c r="CR7" s="759">
        <v>3</v>
      </c>
      <c r="CS7" s="760"/>
      <c r="CT7" s="760"/>
      <c r="CU7" s="760"/>
      <c r="CV7" s="761"/>
      <c r="CW7" s="759" t="s">
        <v>563</v>
      </c>
      <c r="CX7" s="760"/>
      <c r="CY7" s="760"/>
      <c r="CZ7" s="760"/>
      <c r="DA7" s="761"/>
      <c r="DB7" s="759">
        <v>257</v>
      </c>
      <c r="DC7" s="760"/>
      <c r="DD7" s="760"/>
      <c r="DE7" s="760"/>
      <c r="DF7" s="761"/>
      <c r="DG7" s="759">
        <v>469</v>
      </c>
      <c r="DH7" s="760"/>
      <c r="DI7" s="760"/>
      <c r="DJ7" s="760"/>
      <c r="DK7" s="761"/>
      <c r="DL7" s="759" t="s">
        <v>538</v>
      </c>
      <c r="DM7" s="760"/>
      <c r="DN7" s="760"/>
      <c r="DO7" s="760"/>
      <c r="DP7" s="761"/>
      <c r="DQ7" s="759" t="s">
        <v>564</v>
      </c>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561</v>
      </c>
      <c r="BT8" s="757"/>
      <c r="BU8" s="757"/>
      <c r="BV8" s="757"/>
      <c r="BW8" s="757"/>
      <c r="BX8" s="757"/>
      <c r="BY8" s="757"/>
      <c r="BZ8" s="757"/>
      <c r="CA8" s="757"/>
      <c r="CB8" s="757"/>
      <c r="CC8" s="757"/>
      <c r="CD8" s="757"/>
      <c r="CE8" s="757"/>
      <c r="CF8" s="757"/>
      <c r="CG8" s="758"/>
      <c r="CH8" s="769">
        <v>-3</v>
      </c>
      <c r="CI8" s="770"/>
      <c r="CJ8" s="770"/>
      <c r="CK8" s="770"/>
      <c r="CL8" s="771"/>
      <c r="CM8" s="769">
        <v>336</v>
      </c>
      <c r="CN8" s="770"/>
      <c r="CO8" s="770"/>
      <c r="CP8" s="770"/>
      <c r="CQ8" s="771"/>
      <c r="CR8" s="769">
        <v>300</v>
      </c>
      <c r="CS8" s="770"/>
      <c r="CT8" s="770"/>
      <c r="CU8" s="770"/>
      <c r="CV8" s="771"/>
      <c r="CW8" s="769" t="s">
        <v>559</v>
      </c>
      <c r="CX8" s="770"/>
      <c r="CY8" s="770"/>
      <c r="CZ8" s="770"/>
      <c r="DA8" s="771"/>
      <c r="DB8" s="769" t="s">
        <v>556</v>
      </c>
      <c r="DC8" s="770"/>
      <c r="DD8" s="770"/>
      <c r="DE8" s="770"/>
      <c r="DF8" s="771"/>
      <c r="DG8" s="769" t="s">
        <v>556</v>
      </c>
      <c r="DH8" s="770"/>
      <c r="DI8" s="770"/>
      <c r="DJ8" s="770"/>
      <c r="DK8" s="771"/>
      <c r="DL8" s="769" t="s">
        <v>556</v>
      </c>
      <c r="DM8" s="770"/>
      <c r="DN8" s="770"/>
      <c r="DO8" s="770"/>
      <c r="DP8" s="771"/>
      <c r="DQ8" s="769" t="s">
        <v>565</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558</v>
      </c>
      <c r="BT9" s="757"/>
      <c r="BU9" s="757"/>
      <c r="BV9" s="757"/>
      <c r="BW9" s="757"/>
      <c r="BX9" s="757"/>
      <c r="BY9" s="757"/>
      <c r="BZ9" s="757"/>
      <c r="CA9" s="757"/>
      <c r="CB9" s="757"/>
      <c r="CC9" s="757"/>
      <c r="CD9" s="757"/>
      <c r="CE9" s="757"/>
      <c r="CF9" s="757"/>
      <c r="CG9" s="758"/>
      <c r="CH9" s="769">
        <v>6</v>
      </c>
      <c r="CI9" s="770"/>
      <c r="CJ9" s="770"/>
      <c r="CK9" s="770"/>
      <c r="CL9" s="771"/>
      <c r="CM9" s="769">
        <v>49</v>
      </c>
      <c r="CN9" s="770"/>
      <c r="CO9" s="770"/>
      <c r="CP9" s="770"/>
      <c r="CQ9" s="771"/>
      <c r="CR9" s="769">
        <v>30</v>
      </c>
      <c r="CS9" s="770"/>
      <c r="CT9" s="770"/>
      <c r="CU9" s="770"/>
      <c r="CV9" s="771"/>
      <c r="CW9" s="769" t="s">
        <v>538</v>
      </c>
      <c r="CX9" s="770"/>
      <c r="CY9" s="770"/>
      <c r="CZ9" s="770"/>
      <c r="DA9" s="771"/>
      <c r="DB9" s="769" t="s">
        <v>538</v>
      </c>
      <c r="DC9" s="770"/>
      <c r="DD9" s="770"/>
      <c r="DE9" s="770"/>
      <c r="DF9" s="771"/>
      <c r="DG9" s="769" t="s">
        <v>538</v>
      </c>
      <c r="DH9" s="770"/>
      <c r="DI9" s="770"/>
      <c r="DJ9" s="770"/>
      <c r="DK9" s="771"/>
      <c r="DL9" s="769" t="s">
        <v>538</v>
      </c>
      <c r="DM9" s="770"/>
      <c r="DN9" s="770"/>
      <c r="DO9" s="770"/>
      <c r="DP9" s="771"/>
      <c r="DQ9" s="769" t="s">
        <v>566</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v>25960</v>
      </c>
      <c r="R23" s="782"/>
      <c r="S23" s="782"/>
      <c r="T23" s="782"/>
      <c r="U23" s="782"/>
      <c r="V23" s="782">
        <v>25304</v>
      </c>
      <c r="W23" s="782"/>
      <c r="X23" s="782"/>
      <c r="Y23" s="782"/>
      <c r="Z23" s="782"/>
      <c r="AA23" s="782">
        <v>656</v>
      </c>
      <c r="AB23" s="782"/>
      <c r="AC23" s="782"/>
      <c r="AD23" s="782"/>
      <c r="AE23" s="783"/>
      <c r="AF23" s="784">
        <v>309</v>
      </c>
      <c r="AG23" s="782"/>
      <c r="AH23" s="782"/>
      <c r="AI23" s="782"/>
      <c r="AJ23" s="785"/>
      <c r="AK23" s="786"/>
      <c r="AL23" s="787"/>
      <c r="AM23" s="787"/>
      <c r="AN23" s="787"/>
      <c r="AO23" s="787"/>
      <c r="AP23" s="782">
        <v>29648</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7031</v>
      </c>
      <c r="R28" s="811"/>
      <c r="S28" s="811"/>
      <c r="T28" s="811"/>
      <c r="U28" s="811"/>
      <c r="V28" s="811">
        <v>7007</v>
      </c>
      <c r="W28" s="811"/>
      <c r="X28" s="811"/>
      <c r="Y28" s="811"/>
      <c r="Z28" s="811"/>
      <c r="AA28" s="811">
        <v>24</v>
      </c>
      <c r="AB28" s="811"/>
      <c r="AC28" s="811"/>
      <c r="AD28" s="811"/>
      <c r="AE28" s="812"/>
      <c r="AF28" s="813">
        <v>24</v>
      </c>
      <c r="AG28" s="811"/>
      <c r="AH28" s="811"/>
      <c r="AI28" s="811"/>
      <c r="AJ28" s="814"/>
      <c r="AK28" s="815">
        <v>474</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4274</v>
      </c>
      <c r="R29" s="747"/>
      <c r="S29" s="747"/>
      <c r="T29" s="747"/>
      <c r="U29" s="747"/>
      <c r="V29" s="747">
        <v>4134</v>
      </c>
      <c r="W29" s="747"/>
      <c r="X29" s="747"/>
      <c r="Y29" s="747"/>
      <c r="Z29" s="747"/>
      <c r="AA29" s="747">
        <v>139</v>
      </c>
      <c r="AB29" s="747"/>
      <c r="AC29" s="747"/>
      <c r="AD29" s="747"/>
      <c r="AE29" s="748"/>
      <c r="AF29" s="749">
        <v>139</v>
      </c>
      <c r="AG29" s="750"/>
      <c r="AH29" s="750"/>
      <c r="AI29" s="750"/>
      <c r="AJ29" s="751"/>
      <c r="AK29" s="818">
        <v>669</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684</v>
      </c>
      <c r="R30" s="747"/>
      <c r="S30" s="747"/>
      <c r="T30" s="747"/>
      <c r="U30" s="747"/>
      <c r="V30" s="747">
        <v>675</v>
      </c>
      <c r="W30" s="747"/>
      <c r="X30" s="747"/>
      <c r="Y30" s="747"/>
      <c r="Z30" s="747"/>
      <c r="AA30" s="747">
        <v>9</v>
      </c>
      <c r="AB30" s="747"/>
      <c r="AC30" s="747"/>
      <c r="AD30" s="747"/>
      <c r="AE30" s="748"/>
      <c r="AF30" s="749">
        <v>9</v>
      </c>
      <c r="AG30" s="750"/>
      <c r="AH30" s="750"/>
      <c r="AI30" s="750"/>
      <c r="AJ30" s="751"/>
      <c r="AK30" s="818">
        <v>146</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18</v>
      </c>
      <c r="R31" s="747"/>
      <c r="S31" s="747"/>
      <c r="T31" s="747"/>
      <c r="U31" s="747"/>
      <c r="V31" s="747">
        <v>18</v>
      </c>
      <c r="W31" s="747"/>
      <c r="X31" s="747"/>
      <c r="Y31" s="747"/>
      <c r="Z31" s="747"/>
      <c r="AA31" s="747" t="s">
        <v>538</v>
      </c>
      <c r="AB31" s="747"/>
      <c r="AC31" s="747"/>
      <c r="AD31" s="747"/>
      <c r="AE31" s="748"/>
      <c r="AF31" s="749" t="s">
        <v>111</v>
      </c>
      <c r="AG31" s="750"/>
      <c r="AH31" s="750"/>
      <c r="AI31" s="750"/>
      <c r="AJ31" s="751"/>
      <c r="AK31" s="818">
        <v>4</v>
      </c>
      <c r="AL31" s="819"/>
      <c r="AM31" s="819"/>
      <c r="AN31" s="819"/>
      <c r="AO31" s="819"/>
      <c r="AP31" s="819">
        <v>28</v>
      </c>
      <c r="AQ31" s="819"/>
      <c r="AR31" s="819"/>
      <c r="AS31" s="819"/>
      <c r="AT31" s="819"/>
      <c r="AU31" s="819"/>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383</v>
      </c>
      <c r="C32" s="744"/>
      <c r="D32" s="744"/>
      <c r="E32" s="744"/>
      <c r="F32" s="744"/>
      <c r="G32" s="744"/>
      <c r="H32" s="744"/>
      <c r="I32" s="744"/>
      <c r="J32" s="744"/>
      <c r="K32" s="744"/>
      <c r="L32" s="744"/>
      <c r="M32" s="744"/>
      <c r="N32" s="744"/>
      <c r="O32" s="744"/>
      <c r="P32" s="745"/>
      <c r="Q32" s="746">
        <v>6089</v>
      </c>
      <c r="R32" s="747"/>
      <c r="S32" s="747"/>
      <c r="T32" s="747"/>
      <c r="U32" s="747"/>
      <c r="V32" s="747">
        <v>6092</v>
      </c>
      <c r="W32" s="747"/>
      <c r="X32" s="747"/>
      <c r="Y32" s="747"/>
      <c r="Z32" s="747"/>
      <c r="AA32" s="747">
        <f>Q32-V32</f>
        <v>-3</v>
      </c>
      <c r="AB32" s="747"/>
      <c r="AC32" s="747"/>
      <c r="AD32" s="747"/>
      <c r="AE32" s="748"/>
      <c r="AF32" s="749">
        <v>2026</v>
      </c>
      <c r="AG32" s="750"/>
      <c r="AH32" s="750"/>
      <c r="AI32" s="750"/>
      <c r="AJ32" s="751"/>
      <c r="AK32" s="818">
        <v>250</v>
      </c>
      <c r="AL32" s="819"/>
      <c r="AM32" s="819"/>
      <c r="AN32" s="819"/>
      <c r="AO32" s="819"/>
      <c r="AP32" s="819">
        <v>1018</v>
      </c>
      <c r="AQ32" s="819"/>
      <c r="AR32" s="819"/>
      <c r="AS32" s="819"/>
      <c r="AT32" s="819"/>
      <c r="AU32" s="819" t="s">
        <v>560</v>
      </c>
      <c r="AV32" s="819"/>
      <c r="AW32" s="819"/>
      <c r="AX32" s="819"/>
      <c r="AY32" s="819"/>
      <c r="AZ32" s="820" t="s">
        <v>560</v>
      </c>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385</v>
      </c>
      <c r="C33" s="744"/>
      <c r="D33" s="744"/>
      <c r="E33" s="744"/>
      <c r="F33" s="744"/>
      <c r="G33" s="744"/>
      <c r="H33" s="744"/>
      <c r="I33" s="744"/>
      <c r="J33" s="744"/>
      <c r="K33" s="744"/>
      <c r="L33" s="744"/>
      <c r="M33" s="744"/>
      <c r="N33" s="744"/>
      <c r="O33" s="744"/>
      <c r="P33" s="745"/>
      <c r="Q33" s="746">
        <v>176</v>
      </c>
      <c r="R33" s="747"/>
      <c r="S33" s="747"/>
      <c r="T33" s="747"/>
      <c r="U33" s="747"/>
      <c r="V33" s="747">
        <v>173</v>
      </c>
      <c r="W33" s="747"/>
      <c r="X33" s="747"/>
      <c r="Y33" s="747"/>
      <c r="Z33" s="747"/>
      <c r="AA33" s="747">
        <v>2</v>
      </c>
      <c r="AB33" s="747"/>
      <c r="AC33" s="747"/>
      <c r="AD33" s="747"/>
      <c r="AE33" s="748"/>
      <c r="AF33" s="749">
        <v>2</v>
      </c>
      <c r="AG33" s="750"/>
      <c r="AH33" s="750"/>
      <c r="AI33" s="750"/>
      <c r="AJ33" s="751"/>
      <c r="AK33" s="818">
        <v>55</v>
      </c>
      <c r="AL33" s="819"/>
      <c r="AM33" s="819"/>
      <c r="AN33" s="819"/>
      <c r="AO33" s="819"/>
      <c r="AP33" s="819">
        <v>797</v>
      </c>
      <c r="AQ33" s="819"/>
      <c r="AR33" s="819"/>
      <c r="AS33" s="819"/>
      <c r="AT33" s="819"/>
      <c r="AU33" s="819">
        <v>683</v>
      </c>
      <c r="AV33" s="819"/>
      <c r="AW33" s="819"/>
      <c r="AX33" s="819"/>
      <c r="AY33" s="819"/>
      <c r="AZ33" s="820" t="s">
        <v>557</v>
      </c>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387</v>
      </c>
      <c r="C34" s="744"/>
      <c r="D34" s="744"/>
      <c r="E34" s="744"/>
      <c r="F34" s="744"/>
      <c r="G34" s="744"/>
      <c r="H34" s="744"/>
      <c r="I34" s="744"/>
      <c r="J34" s="744"/>
      <c r="K34" s="744"/>
      <c r="L34" s="744"/>
      <c r="M34" s="744"/>
      <c r="N34" s="744"/>
      <c r="O34" s="744"/>
      <c r="P34" s="745"/>
      <c r="Q34" s="746">
        <v>2057</v>
      </c>
      <c r="R34" s="747"/>
      <c r="S34" s="747"/>
      <c r="T34" s="747"/>
      <c r="U34" s="747"/>
      <c r="V34" s="747">
        <v>2048</v>
      </c>
      <c r="W34" s="747"/>
      <c r="X34" s="747"/>
      <c r="Y34" s="747"/>
      <c r="Z34" s="747"/>
      <c r="AA34" s="747">
        <v>9</v>
      </c>
      <c r="AB34" s="747"/>
      <c r="AC34" s="747"/>
      <c r="AD34" s="747"/>
      <c r="AE34" s="748"/>
      <c r="AF34" s="749">
        <v>9</v>
      </c>
      <c r="AG34" s="750"/>
      <c r="AH34" s="750"/>
      <c r="AI34" s="750"/>
      <c r="AJ34" s="751"/>
      <c r="AK34" s="818">
        <v>818</v>
      </c>
      <c r="AL34" s="819"/>
      <c r="AM34" s="819"/>
      <c r="AN34" s="819"/>
      <c r="AO34" s="819"/>
      <c r="AP34" s="819">
        <v>10447</v>
      </c>
      <c r="AQ34" s="819"/>
      <c r="AR34" s="819"/>
      <c r="AS34" s="819"/>
      <c r="AT34" s="819"/>
      <c r="AU34" s="819">
        <v>8420</v>
      </c>
      <c r="AV34" s="819"/>
      <c r="AW34" s="819"/>
      <c r="AX34" s="819"/>
      <c r="AY34" s="819"/>
      <c r="AZ34" s="820" t="s">
        <v>556</v>
      </c>
      <c r="BA34" s="820"/>
      <c r="BB34" s="820"/>
      <c r="BC34" s="820"/>
      <c r="BD34" s="820"/>
      <c r="BE34" s="816" t="s">
        <v>386</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2210</v>
      </c>
      <c r="AG63" s="830"/>
      <c r="AH63" s="830"/>
      <c r="AI63" s="830"/>
      <c r="AJ63" s="831"/>
      <c r="AK63" s="832"/>
      <c r="AL63" s="827"/>
      <c r="AM63" s="827"/>
      <c r="AN63" s="827"/>
      <c r="AO63" s="827"/>
      <c r="AP63" s="830">
        <v>12289</v>
      </c>
      <c r="AQ63" s="830"/>
      <c r="AR63" s="830"/>
      <c r="AS63" s="830"/>
      <c r="AT63" s="830"/>
      <c r="AU63" s="830">
        <v>9103</v>
      </c>
      <c r="AV63" s="830"/>
      <c r="AW63" s="830"/>
      <c r="AX63" s="830"/>
      <c r="AY63" s="830"/>
      <c r="AZ63" s="834"/>
      <c r="BA63" s="834"/>
      <c r="BB63" s="834"/>
      <c r="BC63" s="834"/>
      <c r="BD63" s="834"/>
      <c r="BE63" s="835"/>
      <c r="BF63" s="835"/>
      <c r="BG63" s="835"/>
      <c r="BH63" s="835"/>
      <c r="BI63" s="836"/>
      <c r="BJ63" s="837" t="s">
        <v>390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392</v>
      </c>
      <c r="B66" s="729"/>
      <c r="C66" s="729"/>
      <c r="D66" s="729"/>
      <c r="E66" s="729"/>
      <c r="F66" s="729"/>
      <c r="G66" s="729"/>
      <c r="H66" s="729"/>
      <c r="I66" s="729"/>
      <c r="J66" s="729"/>
      <c r="K66" s="729"/>
      <c r="L66" s="729"/>
      <c r="M66" s="729"/>
      <c r="N66" s="729"/>
      <c r="O66" s="729"/>
      <c r="P66" s="730"/>
      <c r="Q66" s="705" t="s">
        <v>393</v>
      </c>
      <c r="R66" s="706"/>
      <c r="S66" s="706"/>
      <c r="T66" s="706"/>
      <c r="U66" s="707"/>
      <c r="V66" s="705" t="s">
        <v>394</v>
      </c>
      <c r="W66" s="706"/>
      <c r="X66" s="706"/>
      <c r="Y66" s="706"/>
      <c r="Z66" s="707"/>
      <c r="AA66" s="705" t="s">
        <v>395</v>
      </c>
      <c r="AB66" s="706"/>
      <c r="AC66" s="706"/>
      <c r="AD66" s="706"/>
      <c r="AE66" s="707"/>
      <c r="AF66" s="840" t="s">
        <v>396</v>
      </c>
      <c r="AG66" s="801"/>
      <c r="AH66" s="801"/>
      <c r="AI66" s="801"/>
      <c r="AJ66" s="841"/>
      <c r="AK66" s="705" t="s">
        <v>397</v>
      </c>
      <c r="AL66" s="729"/>
      <c r="AM66" s="729"/>
      <c r="AN66" s="729"/>
      <c r="AO66" s="730"/>
      <c r="AP66" s="705" t="s">
        <v>398</v>
      </c>
      <c r="AQ66" s="706"/>
      <c r="AR66" s="706"/>
      <c r="AS66" s="706"/>
      <c r="AT66" s="707"/>
      <c r="AU66" s="705" t="s">
        <v>399</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539</v>
      </c>
      <c r="C68" s="858"/>
      <c r="D68" s="858"/>
      <c r="E68" s="858"/>
      <c r="F68" s="858"/>
      <c r="G68" s="858"/>
      <c r="H68" s="858"/>
      <c r="I68" s="858"/>
      <c r="J68" s="858"/>
      <c r="K68" s="858"/>
      <c r="L68" s="858"/>
      <c r="M68" s="858"/>
      <c r="N68" s="858"/>
      <c r="O68" s="858"/>
      <c r="P68" s="859"/>
      <c r="Q68" s="860">
        <v>6701</v>
      </c>
      <c r="R68" s="854"/>
      <c r="S68" s="854"/>
      <c r="T68" s="854"/>
      <c r="U68" s="854"/>
      <c r="V68" s="854">
        <v>6632</v>
      </c>
      <c r="W68" s="854"/>
      <c r="X68" s="854"/>
      <c r="Y68" s="854"/>
      <c r="Z68" s="854"/>
      <c r="AA68" s="854">
        <v>68</v>
      </c>
      <c r="AB68" s="854"/>
      <c r="AC68" s="854"/>
      <c r="AD68" s="854"/>
      <c r="AE68" s="854"/>
      <c r="AF68" s="854">
        <v>2502</v>
      </c>
      <c r="AG68" s="854"/>
      <c r="AH68" s="854"/>
      <c r="AI68" s="854"/>
      <c r="AJ68" s="854"/>
      <c r="AK68" s="854" t="s">
        <v>553</v>
      </c>
      <c r="AL68" s="854"/>
      <c r="AM68" s="854"/>
      <c r="AN68" s="854"/>
      <c r="AO68" s="854"/>
      <c r="AP68" s="854">
        <v>6328</v>
      </c>
      <c r="AQ68" s="854"/>
      <c r="AR68" s="854"/>
      <c r="AS68" s="854"/>
      <c r="AT68" s="854"/>
      <c r="AU68" s="854">
        <v>3640</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540</v>
      </c>
      <c r="C69" s="862"/>
      <c r="D69" s="862"/>
      <c r="E69" s="862"/>
      <c r="F69" s="862"/>
      <c r="G69" s="862"/>
      <c r="H69" s="862"/>
      <c r="I69" s="862"/>
      <c r="J69" s="862"/>
      <c r="K69" s="862"/>
      <c r="L69" s="862"/>
      <c r="M69" s="862"/>
      <c r="N69" s="862"/>
      <c r="O69" s="862"/>
      <c r="P69" s="863"/>
      <c r="Q69" s="864">
        <v>503</v>
      </c>
      <c r="R69" s="819"/>
      <c r="S69" s="819"/>
      <c r="T69" s="819"/>
      <c r="U69" s="819"/>
      <c r="V69" s="819">
        <v>493</v>
      </c>
      <c r="W69" s="819"/>
      <c r="X69" s="819"/>
      <c r="Y69" s="819"/>
      <c r="Z69" s="819"/>
      <c r="AA69" s="819">
        <v>11</v>
      </c>
      <c r="AB69" s="819"/>
      <c r="AC69" s="819"/>
      <c r="AD69" s="819"/>
      <c r="AE69" s="819"/>
      <c r="AF69" s="819">
        <v>171</v>
      </c>
      <c r="AG69" s="819"/>
      <c r="AH69" s="819"/>
      <c r="AI69" s="819"/>
      <c r="AJ69" s="819"/>
      <c r="AK69" s="819" t="s">
        <v>538</v>
      </c>
      <c r="AL69" s="819"/>
      <c r="AM69" s="819"/>
      <c r="AN69" s="819"/>
      <c r="AO69" s="819"/>
      <c r="AP69" s="819">
        <v>929</v>
      </c>
      <c r="AQ69" s="819"/>
      <c r="AR69" s="819"/>
      <c r="AS69" s="819"/>
      <c r="AT69" s="819"/>
      <c r="AU69" s="819">
        <v>800</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541</v>
      </c>
      <c r="C70" s="862"/>
      <c r="D70" s="862"/>
      <c r="E70" s="862"/>
      <c r="F70" s="862"/>
      <c r="G70" s="862"/>
      <c r="H70" s="862"/>
      <c r="I70" s="862"/>
      <c r="J70" s="862"/>
      <c r="K70" s="862"/>
      <c r="L70" s="862"/>
      <c r="M70" s="862"/>
      <c r="N70" s="862"/>
      <c r="O70" s="862"/>
      <c r="P70" s="863"/>
      <c r="Q70" s="864">
        <v>1027</v>
      </c>
      <c r="R70" s="819"/>
      <c r="S70" s="819"/>
      <c r="T70" s="819"/>
      <c r="U70" s="819"/>
      <c r="V70" s="819">
        <v>1006</v>
      </c>
      <c r="W70" s="819"/>
      <c r="X70" s="819"/>
      <c r="Y70" s="819"/>
      <c r="Z70" s="819"/>
      <c r="AA70" s="819">
        <v>20</v>
      </c>
      <c r="AB70" s="819"/>
      <c r="AC70" s="819"/>
      <c r="AD70" s="819"/>
      <c r="AE70" s="819"/>
      <c r="AF70" s="819">
        <v>20</v>
      </c>
      <c r="AG70" s="819"/>
      <c r="AH70" s="819"/>
      <c r="AI70" s="819"/>
      <c r="AJ70" s="819"/>
      <c r="AK70" s="819">
        <v>669</v>
      </c>
      <c r="AL70" s="819"/>
      <c r="AM70" s="819"/>
      <c r="AN70" s="819"/>
      <c r="AO70" s="819"/>
      <c r="AP70" s="819">
        <v>113</v>
      </c>
      <c r="AQ70" s="819"/>
      <c r="AR70" s="819"/>
      <c r="AS70" s="819"/>
      <c r="AT70" s="819"/>
      <c r="AU70" s="819">
        <v>72</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542</v>
      </c>
      <c r="C71" s="862"/>
      <c r="D71" s="862"/>
      <c r="E71" s="862"/>
      <c r="F71" s="862"/>
      <c r="G71" s="862"/>
      <c r="H71" s="862"/>
      <c r="I71" s="862"/>
      <c r="J71" s="862"/>
      <c r="K71" s="862"/>
      <c r="L71" s="862"/>
      <c r="M71" s="862"/>
      <c r="N71" s="862"/>
      <c r="O71" s="862"/>
      <c r="P71" s="863"/>
      <c r="Q71" s="864">
        <v>4885</v>
      </c>
      <c r="R71" s="819"/>
      <c r="S71" s="819"/>
      <c r="T71" s="819"/>
      <c r="U71" s="819"/>
      <c r="V71" s="819">
        <v>4744</v>
      </c>
      <c r="W71" s="819"/>
      <c r="X71" s="819"/>
      <c r="Y71" s="819"/>
      <c r="Z71" s="819"/>
      <c r="AA71" s="819">
        <v>141</v>
      </c>
      <c r="AB71" s="819"/>
      <c r="AC71" s="819"/>
      <c r="AD71" s="819"/>
      <c r="AE71" s="819"/>
      <c r="AF71" s="819">
        <v>141</v>
      </c>
      <c r="AG71" s="819"/>
      <c r="AH71" s="819"/>
      <c r="AI71" s="819"/>
      <c r="AJ71" s="819"/>
      <c r="AK71" s="819">
        <v>100</v>
      </c>
      <c r="AL71" s="819"/>
      <c r="AM71" s="819"/>
      <c r="AN71" s="819"/>
      <c r="AO71" s="819"/>
      <c r="AP71" s="819" t="s">
        <v>538</v>
      </c>
      <c r="AQ71" s="819"/>
      <c r="AR71" s="819"/>
      <c r="AS71" s="819"/>
      <c r="AT71" s="819"/>
      <c r="AU71" s="819" t="s">
        <v>555</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543</v>
      </c>
      <c r="C72" s="862"/>
      <c r="D72" s="862"/>
      <c r="E72" s="862"/>
      <c r="F72" s="862"/>
      <c r="G72" s="862"/>
      <c r="H72" s="862"/>
      <c r="I72" s="862"/>
      <c r="J72" s="862"/>
      <c r="K72" s="862"/>
      <c r="L72" s="862"/>
      <c r="M72" s="862"/>
      <c r="N72" s="862"/>
      <c r="O72" s="862"/>
      <c r="P72" s="863"/>
      <c r="Q72" s="864">
        <v>10</v>
      </c>
      <c r="R72" s="819"/>
      <c r="S72" s="819"/>
      <c r="T72" s="819"/>
      <c r="U72" s="819"/>
      <c r="V72" s="819">
        <v>7</v>
      </c>
      <c r="W72" s="819"/>
      <c r="X72" s="819"/>
      <c r="Y72" s="819"/>
      <c r="Z72" s="819"/>
      <c r="AA72" s="819">
        <v>2</v>
      </c>
      <c r="AB72" s="819"/>
      <c r="AC72" s="819"/>
      <c r="AD72" s="819"/>
      <c r="AE72" s="819"/>
      <c r="AF72" s="819">
        <v>2</v>
      </c>
      <c r="AG72" s="819"/>
      <c r="AH72" s="819"/>
      <c r="AI72" s="819"/>
      <c r="AJ72" s="819"/>
      <c r="AK72" s="819" t="s">
        <v>553</v>
      </c>
      <c r="AL72" s="819"/>
      <c r="AM72" s="819"/>
      <c r="AN72" s="819"/>
      <c r="AO72" s="819"/>
      <c r="AP72" s="819" t="s">
        <v>538</v>
      </c>
      <c r="AQ72" s="819"/>
      <c r="AR72" s="819"/>
      <c r="AS72" s="819"/>
      <c r="AT72" s="819"/>
      <c r="AU72" s="819" t="s">
        <v>556</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544</v>
      </c>
      <c r="C73" s="862"/>
      <c r="D73" s="862"/>
      <c r="E73" s="862"/>
      <c r="F73" s="862"/>
      <c r="G73" s="862"/>
      <c r="H73" s="862"/>
      <c r="I73" s="862"/>
      <c r="J73" s="862"/>
      <c r="K73" s="862"/>
      <c r="L73" s="862"/>
      <c r="M73" s="862"/>
      <c r="N73" s="862"/>
      <c r="O73" s="862"/>
      <c r="P73" s="863"/>
      <c r="Q73" s="864">
        <v>1344</v>
      </c>
      <c r="R73" s="819"/>
      <c r="S73" s="819"/>
      <c r="T73" s="819"/>
      <c r="U73" s="819"/>
      <c r="V73" s="819">
        <v>1307</v>
      </c>
      <c r="W73" s="819"/>
      <c r="X73" s="819"/>
      <c r="Y73" s="819"/>
      <c r="Z73" s="819"/>
      <c r="AA73" s="819">
        <v>37</v>
      </c>
      <c r="AB73" s="819"/>
      <c r="AC73" s="819"/>
      <c r="AD73" s="819"/>
      <c r="AE73" s="819"/>
      <c r="AF73" s="819">
        <v>37</v>
      </c>
      <c r="AG73" s="819"/>
      <c r="AH73" s="819"/>
      <c r="AI73" s="819"/>
      <c r="AJ73" s="819"/>
      <c r="AK73" s="819" t="s">
        <v>538</v>
      </c>
      <c r="AL73" s="819"/>
      <c r="AM73" s="819"/>
      <c r="AN73" s="819"/>
      <c r="AO73" s="819"/>
      <c r="AP73" s="819">
        <v>480</v>
      </c>
      <c r="AQ73" s="819"/>
      <c r="AR73" s="819"/>
      <c r="AS73" s="819"/>
      <c r="AT73" s="819"/>
      <c r="AU73" s="819">
        <v>448</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545</v>
      </c>
      <c r="C74" s="862"/>
      <c r="D74" s="862"/>
      <c r="E74" s="862"/>
      <c r="F74" s="862"/>
      <c r="G74" s="862"/>
      <c r="H74" s="862"/>
      <c r="I74" s="862"/>
      <c r="J74" s="862"/>
      <c r="K74" s="862"/>
      <c r="L74" s="862"/>
      <c r="M74" s="862"/>
      <c r="N74" s="862"/>
      <c r="O74" s="862"/>
      <c r="P74" s="863"/>
      <c r="Q74" s="864">
        <v>465</v>
      </c>
      <c r="R74" s="819"/>
      <c r="S74" s="819"/>
      <c r="T74" s="819"/>
      <c r="U74" s="819"/>
      <c r="V74" s="819">
        <v>464</v>
      </c>
      <c r="W74" s="819"/>
      <c r="X74" s="819"/>
      <c r="Y74" s="819"/>
      <c r="Z74" s="819"/>
      <c r="AA74" s="819">
        <v>1</v>
      </c>
      <c r="AB74" s="819"/>
      <c r="AC74" s="819"/>
      <c r="AD74" s="819"/>
      <c r="AE74" s="819"/>
      <c r="AF74" s="819">
        <v>1</v>
      </c>
      <c r="AG74" s="819"/>
      <c r="AH74" s="819"/>
      <c r="AI74" s="819"/>
      <c r="AJ74" s="819"/>
      <c r="AK74" s="819" t="s">
        <v>538</v>
      </c>
      <c r="AL74" s="819"/>
      <c r="AM74" s="819"/>
      <c r="AN74" s="819"/>
      <c r="AO74" s="819"/>
      <c r="AP74" s="819">
        <v>128</v>
      </c>
      <c r="AQ74" s="819"/>
      <c r="AR74" s="819"/>
      <c r="AS74" s="819"/>
      <c r="AT74" s="819"/>
      <c r="AU74" s="819">
        <v>66</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546</v>
      </c>
      <c r="C75" s="862"/>
      <c r="D75" s="862"/>
      <c r="E75" s="862"/>
      <c r="F75" s="862"/>
      <c r="G75" s="862"/>
      <c r="H75" s="862"/>
      <c r="I75" s="862"/>
      <c r="J75" s="862"/>
      <c r="K75" s="862"/>
      <c r="L75" s="862"/>
      <c r="M75" s="862"/>
      <c r="N75" s="862"/>
      <c r="O75" s="862"/>
      <c r="P75" s="863"/>
      <c r="Q75" s="867">
        <v>20</v>
      </c>
      <c r="R75" s="868"/>
      <c r="S75" s="868"/>
      <c r="T75" s="868"/>
      <c r="U75" s="818"/>
      <c r="V75" s="869">
        <v>18</v>
      </c>
      <c r="W75" s="868"/>
      <c r="X75" s="868"/>
      <c r="Y75" s="868"/>
      <c r="Z75" s="818"/>
      <c r="AA75" s="869">
        <v>2</v>
      </c>
      <c r="AB75" s="868"/>
      <c r="AC75" s="868"/>
      <c r="AD75" s="868"/>
      <c r="AE75" s="818"/>
      <c r="AF75" s="869">
        <v>2</v>
      </c>
      <c r="AG75" s="868"/>
      <c r="AH75" s="868"/>
      <c r="AI75" s="868"/>
      <c r="AJ75" s="818"/>
      <c r="AK75" s="869">
        <v>8</v>
      </c>
      <c r="AL75" s="868"/>
      <c r="AM75" s="868"/>
      <c r="AN75" s="868"/>
      <c r="AO75" s="818"/>
      <c r="AP75" s="869" t="s">
        <v>538</v>
      </c>
      <c r="AQ75" s="868"/>
      <c r="AR75" s="868"/>
      <c r="AS75" s="868"/>
      <c r="AT75" s="818"/>
      <c r="AU75" s="869" t="s">
        <v>556</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547</v>
      </c>
      <c r="C76" s="862"/>
      <c r="D76" s="862"/>
      <c r="E76" s="862"/>
      <c r="F76" s="862"/>
      <c r="G76" s="862"/>
      <c r="H76" s="862"/>
      <c r="I76" s="862"/>
      <c r="J76" s="862"/>
      <c r="K76" s="862"/>
      <c r="L76" s="862"/>
      <c r="M76" s="862"/>
      <c r="N76" s="862"/>
      <c r="O76" s="862"/>
      <c r="P76" s="863"/>
      <c r="Q76" s="867">
        <v>105</v>
      </c>
      <c r="R76" s="868"/>
      <c r="S76" s="868"/>
      <c r="T76" s="868"/>
      <c r="U76" s="818"/>
      <c r="V76" s="869">
        <v>93</v>
      </c>
      <c r="W76" s="868"/>
      <c r="X76" s="868"/>
      <c r="Y76" s="868"/>
      <c r="Z76" s="818"/>
      <c r="AA76" s="869">
        <v>12</v>
      </c>
      <c r="AB76" s="868"/>
      <c r="AC76" s="868"/>
      <c r="AD76" s="868"/>
      <c r="AE76" s="818"/>
      <c r="AF76" s="869">
        <v>12</v>
      </c>
      <c r="AG76" s="868"/>
      <c r="AH76" s="868"/>
      <c r="AI76" s="868"/>
      <c r="AJ76" s="818"/>
      <c r="AK76" s="869" t="s">
        <v>538</v>
      </c>
      <c r="AL76" s="868"/>
      <c r="AM76" s="868"/>
      <c r="AN76" s="868"/>
      <c r="AO76" s="818"/>
      <c r="AP76" s="869" t="s">
        <v>538</v>
      </c>
      <c r="AQ76" s="868"/>
      <c r="AR76" s="868"/>
      <c r="AS76" s="868"/>
      <c r="AT76" s="818"/>
      <c r="AU76" s="869" t="s">
        <v>556</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548</v>
      </c>
      <c r="C77" s="862"/>
      <c r="D77" s="862"/>
      <c r="E77" s="862"/>
      <c r="F77" s="862"/>
      <c r="G77" s="862"/>
      <c r="H77" s="862"/>
      <c r="I77" s="862"/>
      <c r="J77" s="862"/>
      <c r="K77" s="862"/>
      <c r="L77" s="862"/>
      <c r="M77" s="862"/>
      <c r="N77" s="862"/>
      <c r="O77" s="862"/>
      <c r="P77" s="863"/>
      <c r="Q77" s="867">
        <v>37</v>
      </c>
      <c r="R77" s="868"/>
      <c r="S77" s="868"/>
      <c r="T77" s="868"/>
      <c r="U77" s="818"/>
      <c r="V77" s="869">
        <v>57</v>
      </c>
      <c r="W77" s="868"/>
      <c r="X77" s="868"/>
      <c r="Y77" s="868"/>
      <c r="Z77" s="818"/>
      <c r="AA77" s="869">
        <v>-20</v>
      </c>
      <c r="AB77" s="868"/>
      <c r="AC77" s="868"/>
      <c r="AD77" s="868"/>
      <c r="AE77" s="818"/>
      <c r="AF77" s="869">
        <v>4</v>
      </c>
      <c r="AG77" s="868"/>
      <c r="AH77" s="868"/>
      <c r="AI77" s="868"/>
      <c r="AJ77" s="818"/>
      <c r="AK77" s="869" t="s">
        <v>538</v>
      </c>
      <c r="AL77" s="868"/>
      <c r="AM77" s="868"/>
      <c r="AN77" s="868"/>
      <c r="AO77" s="818"/>
      <c r="AP77" s="869" t="s">
        <v>554</v>
      </c>
      <c r="AQ77" s="868"/>
      <c r="AR77" s="868"/>
      <c r="AS77" s="868"/>
      <c r="AT77" s="818"/>
      <c r="AU77" s="869" t="s">
        <v>556</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549</v>
      </c>
      <c r="C78" s="862"/>
      <c r="D78" s="862"/>
      <c r="E78" s="862"/>
      <c r="F78" s="862"/>
      <c r="G78" s="862"/>
      <c r="H78" s="862"/>
      <c r="I78" s="862"/>
      <c r="J78" s="862"/>
      <c r="K78" s="862"/>
      <c r="L78" s="862"/>
      <c r="M78" s="862"/>
      <c r="N78" s="862"/>
      <c r="O78" s="862"/>
      <c r="P78" s="863"/>
      <c r="Q78" s="864">
        <v>862</v>
      </c>
      <c r="R78" s="819"/>
      <c r="S78" s="819"/>
      <c r="T78" s="819"/>
      <c r="U78" s="819"/>
      <c r="V78" s="819">
        <v>108</v>
      </c>
      <c r="W78" s="819"/>
      <c r="X78" s="819"/>
      <c r="Y78" s="819"/>
      <c r="Z78" s="819"/>
      <c r="AA78" s="819">
        <v>755</v>
      </c>
      <c r="AB78" s="819"/>
      <c r="AC78" s="819"/>
      <c r="AD78" s="819"/>
      <c r="AE78" s="819"/>
      <c r="AF78" s="819">
        <v>731</v>
      </c>
      <c r="AG78" s="819"/>
      <c r="AH78" s="819"/>
      <c r="AI78" s="819"/>
      <c r="AJ78" s="819"/>
      <c r="AK78" s="819">
        <v>5</v>
      </c>
      <c r="AL78" s="819"/>
      <c r="AM78" s="819"/>
      <c r="AN78" s="819"/>
      <c r="AO78" s="819"/>
      <c r="AP78" s="819">
        <v>222</v>
      </c>
      <c r="AQ78" s="819"/>
      <c r="AR78" s="819"/>
      <c r="AS78" s="819"/>
      <c r="AT78" s="819"/>
      <c r="AU78" s="819">
        <v>0</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550</v>
      </c>
      <c r="C79" s="862"/>
      <c r="D79" s="862"/>
      <c r="E79" s="862"/>
      <c r="F79" s="862"/>
      <c r="G79" s="862"/>
      <c r="H79" s="862"/>
      <c r="I79" s="862"/>
      <c r="J79" s="862"/>
      <c r="K79" s="862"/>
      <c r="L79" s="862"/>
      <c r="M79" s="862"/>
      <c r="N79" s="862"/>
      <c r="O79" s="862"/>
      <c r="P79" s="863"/>
      <c r="Q79" s="864">
        <v>2614</v>
      </c>
      <c r="R79" s="819"/>
      <c r="S79" s="819"/>
      <c r="T79" s="819"/>
      <c r="U79" s="819"/>
      <c r="V79" s="819">
        <v>2558</v>
      </c>
      <c r="W79" s="819"/>
      <c r="X79" s="819"/>
      <c r="Y79" s="819"/>
      <c r="Z79" s="819"/>
      <c r="AA79" s="819">
        <v>55</v>
      </c>
      <c r="AB79" s="819"/>
      <c r="AC79" s="819"/>
      <c r="AD79" s="819"/>
      <c r="AE79" s="819"/>
      <c r="AF79" s="819">
        <v>55</v>
      </c>
      <c r="AG79" s="819"/>
      <c r="AH79" s="819"/>
      <c r="AI79" s="819"/>
      <c r="AJ79" s="819"/>
      <c r="AK79" s="819">
        <v>18</v>
      </c>
      <c r="AL79" s="819"/>
      <c r="AM79" s="819"/>
      <c r="AN79" s="819"/>
      <c r="AO79" s="819"/>
      <c r="AP79" s="819" t="s">
        <v>554</v>
      </c>
      <c r="AQ79" s="819"/>
      <c r="AR79" s="819"/>
      <c r="AS79" s="819"/>
      <c r="AT79" s="819"/>
      <c r="AU79" s="819" t="s">
        <v>556</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551</v>
      </c>
      <c r="C80" s="862"/>
      <c r="D80" s="862"/>
      <c r="E80" s="862"/>
      <c r="F80" s="862"/>
      <c r="G80" s="862"/>
      <c r="H80" s="862"/>
      <c r="I80" s="862"/>
      <c r="J80" s="862"/>
      <c r="K80" s="862"/>
      <c r="L80" s="862"/>
      <c r="M80" s="862"/>
      <c r="N80" s="862"/>
      <c r="O80" s="862"/>
      <c r="P80" s="863"/>
      <c r="Q80" s="864">
        <v>325977</v>
      </c>
      <c r="R80" s="819"/>
      <c r="S80" s="819"/>
      <c r="T80" s="819"/>
      <c r="U80" s="819"/>
      <c r="V80" s="819">
        <v>309321</v>
      </c>
      <c r="W80" s="819"/>
      <c r="X80" s="819"/>
      <c r="Y80" s="819"/>
      <c r="Z80" s="819"/>
      <c r="AA80" s="819">
        <v>16656</v>
      </c>
      <c r="AB80" s="819"/>
      <c r="AC80" s="819"/>
      <c r="AD80" s="819"/>
      <c r="AE80" s="819"/>
      <c r="AF80" s="819">
        <v>16656</v>
      </c>
      <c r="AG80" s="819"/>
      <c r="AH80" s="819"/>
      <c r="AI80" s="819"/>
      <c r="AJ80" s="819"/>
      <c r="AK80" s="819">
        <v>1899</v>
      </c>
      <c r="AL80" s="819"/>
      <c r="AM80" s="819"/>
      <c r="AN80" s="819"/>
      <c r="AO80" s="819"/>
      <c r="AP80" s="819" t="s">
        <v>553</v>
      </c>
      <c r="AQ80" s="819"/>
      <c r="AR80" s="819"/>
      <c r="AS80" s="819"/>
      <c r="AT80" s="819"/>
      <c r="AU80" s="819" t="s">
        <v>556</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552</v>
      </c>
      <c r="C81" s="862"/>
      <c r="D81" s="862"/>
      <c r="E81" s="862"/>
      <c r="F81" s="862"/>
      <c r="G81" s="862"/>
      <c r="H81" s="862"/>
      <c r="I81" s="862"/>
      <c r="J81" s="862"/>
      <c r="K81" s="862"/>
      <c r="L81" s="862"/>
      <c r="M81" s="862"/>
      <c r="N81" s="862"/>
      <c r="O81" s="862"/>
      <c r="P81" s="863"/>
      <c r="Q81" s="864">
        <v>2466</v>
      </c>
      <c r="R81" s="819"/>
      <c r="S81" s="819"/>
      <c r="T81" s="819"/>
      <c r="U81" s="819"/>
      <c r="V81" s="819">
        <v>2465</v>
      </c>
      <c r="W81" s="819"/>
      <c r="X81" s="819"/>
      <c r="Y81" s="819"/>
      <c r="Z81" s="819"/>
      <c r="AA81" s="819">
        <v>1</v>
      </c>
      <c r="AB81" s="819"/>
      <c r="AC81" s="819"/>
      <c r="AD81" s="819"/>
      <c r="AE81" s="819"/>
      <c r="AF81" s="819">
        <v>1</v>
      </c>
      <c r="AG81" s="819"/>
      <c r="AH81" s="819"/>
      <c r="AI81" s="819"/>
      <c r="AJ81" s="819"/>
      <c r="AK81" s="819" t="s">
        <v>538</v>
      </c>
      <c r="AL81" s="819"/>
      <c r="AM81" s="819"/>
      <c r="AN81" s="819"/>
      <c r="AO81" s="819"/>
      <c r="AP81" s="819" t="s">
        <v>538</v>
      </c>
      <c r="AQ81" s="819"/>
      <c r="AR81" s="819"/>
      <c r="AS81" s="819"/>
      <c r="AT81" s="819"/>
      <c r="AU81" s="819" t="s">
        <v>556</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400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20334</v>
      </c>
      <c r="AG88" s="830"/>
      <c r="AH88" s="830"/>
      <c r="AI88" s="830"/>
      <c r="AJ88" s="830"/>
      <c r="AK88" s="827"/>
      <c r="AL88" s="827"/>
      <c r="AM88" s="827"/>
      <c r="AN88" s="827"/>
      <c r="AO88" s="827"/>
      <c r="AP88" s="830">
        <v>8200</v>
      </c>
      <c r="AQ88" s="830"/>
      <c r="AR88" s="830"/>
      <c r="AS88" s="830"/>
      <c r="AT88" s="830"/>
      <c r="AU88" s="830">
        <v>5026</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401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330</v>
      </c>
      <c r="CS102" s="838"/>
      <c r="CT102" s="838"/>
      <c r="CU102" s="838"/>
      <c r="CV102" s="881"/>
      <c r="CW102" s="880" t="s">
        <v>556</v>
      </c>
      <c r="CX102" s="838"/>
      <c r="CY102" s="838"/>
      <c r="CZ102" s="838"/>
      <c r="DA102" s="881"/>
      <c r="DB102" s="880">
        <v>257</v>
      </c>
      <c r="DC102" s="838"/>
      <c r="DD102" s="838"/>
      <c r="DE102" s="838"/>
      <c r="DF102" s="881"/>
      <c r="DG102" s="880">
        <v>469</v>
      </c>
      <c r="DH102" s="838"/>
      <c r="DI102" s="838"/>
      <c r="DJ102" s="838"/>
      <c r="DK102" s="881"/>
      <c r="DL102" s="880" t="s">
        <v>557</v>
      </c>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409</v>
      </c>
      <c r="AB109" s="883"/>
      <c r="AC109" s="883"/>
      <c r="AD109" s="883"/>
      <c r="AE109" s="884"/>
      <c r="AF109" s="882" t="s">
        <v>286</v>
      </c>
      <c r="AG109" s="883"/>
      <c r="AH109" s="883"/>
      <c r="AI109" s="883"/>
      <c r="AJ109" s="884"/>
      <c r="AK109" s="882" t="s">
        <v>285</v>
      </c>
      <c r="AL109" s="883"/>
      <c r="AM109" s="883"/>
      <c r="AN109" s="883"/>
      <c r="AO109" s="884"/>
      <c r="AP109" s="882" t="s">
        <v>410</v>
      </c>
      <c r="AQ109" s="883"/>
      <c r="AR109" s="883"/>
      <c r="AS109" s="883"/>
      <c r="AT109" s="885"/>
      <c r="AU109" s="904" t="s">
        <v>408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409</v>
      </c>
      <c r="BR109" s="883"/>
      <c r="BS109" s="883"/>
      <c r="BT109" s="883"/>
      <c r="BU109" s="884"/>
      <c r="BV109" s="882" t="s">
        <v>286</v>
      </c>
      <c r="BW109" s="883"/>
      <c r="BX109" s="883"/>
      <c r="BY109" s="883"/>
      <c r="BZ109" s="884"/>
      <c r="CA109" s="882" t="s">
        <v>285</v>
      </c>
      <c r="CB109" s="883"/>
      <c r="CC109" s="883"/>
      <c r="CD109" s="883"/>
      <c r="CE109" s="884"/>
      <c r="CF109" s="905" t="s">
        <v>410</v>
      </c>
      <c r="CG109" s="905"/>
      <c r="CH109" s="905"/>
      <c r="CI109" s="905"/>
      <c r="CJ109" s="905"/>
      <c r="CK109" s="882"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409</v>
      </c>
      <c r="DH109" s="883"/>
      <c r="DI109" s="883"/>
      <c r="DJ109" s="883"/>
      <c r="DK109" s="884"/>
      <c r="DL109" s="882" t="s">
        <v>286</v>
      </c>
      <c r="DM109" s="883"/>
      <c r="DN109" s="883"/>
      <c r="DO109" s="883"/>
      <c r="DP109" s="884"/>
      <c r="DQ109" s="882" t="s">
        <v>285</v>
      </c>
      <c r="DR109" s="883"/>
      <c r="DS109" s="883"/>
      <c r="DT109" s="883"/>
      <c r="DU109" s="884"/>
      <c r="DV109" s="882" t="s">
        <v>410</v>
      </c>
      <c r="DW109" s="883"/>
      <c r="DX109" s="883"/>
      <c r="DY109" s="883"/>
      <c r="DZ109" s="885"/>
    </row>
    <row r="110" spans="1:131" s="197" customFormat="1" ht="26.25" customHeight="1" x14ac:dyDescent="0.15">
      <c r="A110" s="886" t="s">
        <v>412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2846408</v>
      </c>
      <c r="AB110" s="890"/>
      <c r="AC110" s="890"/>
      <c r="AD110" s="890"/>
      <c r="AE110" s="891"/>
      <c r="AF110" s="892">
        <v>2817481</v>
      </c>
      <c r="AG110" s="890"/>
      <c r="AH110" s="890"/>
      <c r="AI110" s="890"/>
      <c r="AJ110" s="891"/>
      <c r="AK110" s="892">
        <v>2902406</v>
      </c>
      <c r="AL110" s="890"/>
      <c r="AM110" s="890"/>
      <c r="AN110" s="890"/>
      <c r="AO110" s="891"/>
      <c r="AP110" s="893">
        <v>20.9</v>
      </c>
      <c r="AQ110" s="894"/>
      <c r="AR110" s="894"/>
      <c r="AS110" s="894"/>
      <c r="AT110" s="895"/>
      <c r="AU110" s="896" t="s">
        <v>61</v>
      </c>
      <c r="AV110" s="897"/>
      <c r="AW110" s="897"/>
      <c r="AX110" s="897"/>
      <c r="AY110" s="898"/>
      <c r="AZ110" s="940" t="s">
        <v>413</v>
      </c>
      <c r="BA110" s="887"/>
      <c r="BB110" s="887"/>
      <c r="BC110" s="887"/>
      <c r="BD110" s="887"/>
      <c r="BE110" s="887"/>
      <c r="BF110" s="887"/>
      <c r="BG110" s="887"/>
      <c r="BH110" s="887"/>
      <c r="BI110" s="887"/>
      <c r="BJ110" s="887"/>
      <c r="BK110" s="887"/>
      <c r="BL110" s="887"/>
      <c r="BM110" s="887"/>
      <c r="BN110" s="887"/>
      <c r="BO110" s="887"/>
      <c r="BP110" s="888"/>
      <c r="BQ110" s="926">
        <v>29284500</v>
      </c>
      <c r="BR110" s="927"/>
      <c r="BS110" s="927"/>
      <c r="BT110" s="927"/>
      <c r="BU110" s="927"/>
      <c r="BV110" s="927">
        <v>30345333</v>
      </c>
      <c r="BW110" s="927"/>
      <c r="BX110" s="927"/>
      <c r="BY110" s="927"/>
      <c r="BZ110" s="927"/>
      <c r="CA110" s="927">
        <v>29648483</v>
      </c>
      <c r="CB110" s="927"/>
      <c r="CC110" s="927"/>
      <c r="CD110" s="927"/>
      <c r="CE110" s="927"/>
      <c r="CF110" s="941">
        <v>213</v>
      </c>
      <c r="CG110" s="942"/>
      <c r="CH110" s="942"/>
      <c r="CI110" s="942"/>
      <c r="CJ110" s="942"/>
      <c r="CK110" s="943" t="s">
        <v>414</v>
      </c>
      <c r="CL110" s="944"/>
      <c r="CM110" s="923" t="s">
        <v>415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416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417</v>
      </c>
      <c r="BA111" s="950"/>
      <c r="BB111" s="950"/>
      <c r="BC111" s="950"/>
      <c r="BD111" s="950"/>
      <c r="BE111" s="950"/>
      <c r="BF111" s="950"/>
      <c r="BG111" s="950"/>
      <c r="BH111" s="950"/>
      <c r="BI111" s="950"/>
      <c r="BJ111" s="950"/>
      <c r="BK111" s="950"/>
      <c r="BL111" s="950"/>
      <c r="BM111" s="950"/>
      <c r="BN111" s="950"/>
      <c r="BO111" s="950"/>
      <c r="BP111" s="951"/>
      <c r="BQ111" s="919">
        <v>3209874</v>
      </c>
      <c r="BR111" s="920"/>
      <c r="BS111" s="920"/>
      <c r="BT111" s="920"/>
      <c r="BU111" s="920"/>
      <c r="BV111" s="920">
        <v>6010635</v>
      </c>
      <c r="BW111" s="920"/>
      <c r="BX111" s="920"/>
      <c r="BY111" s="920"/>
      <c r="BZ111" s="920"/>
      <c r="CA111" s="920">
        <v>5711760</v>
      </c>
      <c r="CB111" s="920"/>
      <c r="CC111" s="920"/>
      <c r="CD111" s="920"/>
      <c r="CE111" s="920"/>
      <c r="CF111" s="914">
        <v>41</v>
      </c>
      <c r="CG111" s="915"/>
      <c r="CH111" s="915"/>
      <c r="CI111" s="915"/>
      <c r="CJ111" s="915"/>
      <c r="CK111" s="945"/>
      <c r="CL111" s="946"/>
      <c r="CM111" s="916" t="s">
        <v>418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v>2433716</v>
      </c>
      <c r="DH111" s="920"/>
      <c r="DI111" s="920"/>
      <c r="DJ111" s="920"/>
      <c r="DK111" s="920"/>
      <c r="DL111" s="920">
        <v>5252722</v>
      </c>
      <c r="DM111" s="920"/>
      <c r="DN111" s="920"/>
      <c r="DO111" s="920"/>
      <c r="DP111" s="920"/>
      <c r="DQ111" s="920">
        <v>5139138</v>
      </c>
      <c r="DR111" s="920"/>
      <c r="DS111" s="920"/>
      <c r="DT111" s="920"/>
      <c r="DU111" s="920"/>
      <c r="DV111" s="921">
        <v>36.9</v>
      </c>
      <c r="DW111" s="921"/>
      <c r="DX111" s="921"/>
      <c r="DY111" s="921"/>
      <c r="DZ111" s="922"/>
    </row>
    <row r="112" spans="1:131" s="197" customFormat="1" ht="26.25" customHeight="1" x14ac:dyDescent="0.15">
      <c r="A112" s="952" t="s">
        <v>419</v>
      </c>
      <c r="B112" s="953"/>
      <c r="C112" s="950" t="s">
        <v>420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421</v>
      </c>
      <c r="BA112" s="950"/>
      <c r="BB112" s="950"/>
      <c r="BC112" s="950"/>
      <c r="BD112" s="950"/>
      <c r="BE112" s="950"/>
      <c r="BF112" s="950"/>
      <c r="BG112" s="950"/>
      <c r="BH112" s="950"/>
      <c r="BI112" s="950"/>
      <c r="BJ112" s="950"/>
      <c r="BK112" s="950"/>
      <c r="BL112" s="950"/>
      <c r="BM112" s="950"/>
      <c r="BN112" s="950"/>
      <c r="BO112" s="950"/>
      <c r="BP112" s="951"/>
      <c r="BQ112" s="919">
        <v>9648277</v>
      </c>
      <c r="BR112" s="920"/>
      <c r="BS112" s="920"/>
      <c r="BT112" s="920"/>
      <c r="BU112" s="920"/>
      <c r="BV112" s="920">
        <v>9189897</v>
      </c>
      <c r="BW112" s="920"/>
      <c r="BX112" s="920"/>
      <c r="BY112" s="920"/>
      <c r="BZ112" s="920"/>
      <c r="CA112" s="920">
        <v>9108534</v>
      </c>
      <c r="CB112" s="920"/>
      <c r="CC112" s="920"/>
      <c r="CD112" s="920"/>
      <c r="CE112" s="920"/>
      <c r="CF112" s="914">
        <v>65.400000000000006</v>
      </c>
      <c r="CG112" s="915"/>
      <c r="CH112" s="915"/>
      <c r="CI112" s="915"/>
      <c r="CJ112" s="915"/>
      <c r="CK112" s="945"/>
      <c r="CL112" s="946"/>
      <c r="CM112" s="916" t="s">
        <v>422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423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687910</v>
      </c>
      <c r="AB113" s="934"/>
      <c r="AC113" s="934"/>
      <c r="AD113" s="934"/>
      <c r="AE113" s="935"/>
      <c r="AF113" s="936">
        <v>628046</v>
      </c>
      <c r="AG113" s="934"/>
      <c r="AH113" s="934"/>
      <c r="AI113" s="934"/>
      <c r="AJ113" s="935"/>
      <c r="AK113" s="936">
        <v>740578</v>
      </c>
      <c r="AL113" s="934"/>
      <c r="AM113" s="934"/>
      <c r="AN113" s="934"/>
      <c r="AO113" s="935"/>
      <c r="AP113" s="937">
        <v>5.3</v>
      </c>
      <c r="AQ113" s="938"/>
      <c r="AR113" s="938"/>
      <c r="AS113" s="938"/>
      <c r="AT113" s="939"/>
      <c r="AU113" s="899"/>
      <c r="AV113" s="900"/>
      <c r="AW113" s="900"/>
      <c r="AX113" s="900"/>
      <c r="AY113" s="901"/>
      <c r="AZ113" s="949" t="s">
        <v>424</v>
      </c>
      <c r="BA113" s="950"/>
      <c r="BB113" s="950"/>
      <c r="BC113" s="950"/>
      <c r="BD113" s="950"/>
      <c r="BE113" s="950"/>
      <c r="BF113" s="950"/>
      <c r="BG113" s="950"/>
      <c r="BH113" s="950"/>
      <c r="BI113" s="950"/>
      <c r="BJ113" s="950"/>
      <c r="BK113" s="950"/>
      <c r="BL113" s="950"/>
      <c r="BM113" s="950"/>
      <c r="BN113" s="950"/>
      <c r="BO113" s="950"/>
      <c r="BP113" s="951"/>
      <c r="BQ113" s="919">
        <v>5347488</v>
      </c>
      <c r="BR113" s="920"/>
      <c r="BS113" s="920"/>
      <c r="BT113" s="920"/>
      <c r="BU113" s="920"/>
      <c r="BV113" s="920">
        <v>5339839</v>
      </c>
      <c r="BW113" s="920"/>
      <c r="BX113" s="920"/>
      <c r="BY113" s="920"/>
      <c r="BZ113" s="920"/>
      <c r="CA113" s="920">
        <v>5026461</v>
      </c>
      <c r="CB113" s="920"/>
      <c r="CC113" s="920"/>
      <c r="CD113" s="920"/>
      <c r="CE113" s="920"/>
      <c r="CF113" s="914">
        <v>36.1</v>
      </c>
      <c r="CG113" s="915"/>
      <c r="CH113" s="915"/>
      <c r="CI113" s="915"/>
      <c r="CJ113" s="915"/>
      <c r="CK113" s="945"/>
      <c r="CL113" s="946"/>
      <c r="CM113" s="916" t="s">
        <v>425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426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474845</v>
      </c>
      <c r="AB114" s="959"/>
      <c r="AC114" s="959"/>
      <c r="AD114" s="959"/>
      <c r="AE114" s="960"/>
      <c r="AF114" s="961">
        <v>531949</v>
      </c>
      <c r="AG114" s="959"/>
      <c r="AH114" s="959"/>
      <c r="AI114" s="959"/>
      <c r="AJ114" s="960"/>
      <c r="AK114" s="961">
        <v>529445</v>
      </c>
      <c r="AL114" s="959"/>
      <c r="AM114" s="959"/>
      <c r="AN114" s="959"/>
      <c r="AO114" s="960"/>
      <c r="AP114" s="962">
        <v>3.8</v>
      </c>
      <c r="AQ114" s="963"/>
      <c r="AR114" s="963"/>
      <c r="AS114" s="963"/>
      <c r="AT114" s="964"/>
      <c r="AU114" s="899"/>
      <c r="AV114" s="900"/>
      <c r="AW114" s="900"/>
      <c r="AX114" s="900"/>
      <c r="AY114" s="901"/>
      <c r="AZ114" s="949" t="s">
        <v>427</v>
      </c>
      <c r="BA114" s="950"/>
      <c r="BB114" s="950"/>
      <c r="BC114" s="950"/>
      <c r="BD114" s="950"/>
      <c r="BE114" s="950"/>
      <c r="BF114" s="950"/>
      <c r="BG114" s="950"/>
      <c r="BH114" s="950"/>
      <c r="BI114" s="950"/>
      <c r="BJ114" s="950"/>
      <c r="BK114" s="950"/>
      <c r="BL114" s="950"/>
      <c r="BM114" s="950"/>
      <c r="BN114" s="950"/>
      <c r="BO114" s="950"/>
      <c r="BP114" s="951"/>
      <c r="BQ114" s="919">
        <v>3694492</v>
      </c>
      <c r="BR114" s="920"/>
      <c r="BS114" s="920"/>
      <c r="BT114" s="920"/>
      <c r="BU114" s="920"/>
      <c r="BV114" s="920">
        <v>3668838</v>
      </c>
      <c r="BW114" s="920"/>
      <c r="BX114" s="920"/>
      <c r="BY114" s="920"/>
      <c r="BZ114" s="920"/>
      <c r="CA114" s="920">
        <v>3433976</v>
      </c>
      <c r="CB114" s="920"/>
      <c r="CC114" s="920"/>
      <c r="CD114" s="920"/>
      <c r="CE114" s="920"/>
      <c r="CF114" s="914">
        <v>24.7</v>
      </c>
      <c r="CG114" s="915"/>
      <c r="CH114" s="915"/>
      <c r="CI114" s="915"/>
      <c r="CJ114" s="915"/>
      <c r="CK114" s="945"/>
      <c r="CL114" s="946"/>
      <c r="CM114" s="916" t="s">
        <v>428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429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2809094</v>
      </c>
      <c r="AB115" s="934"/>
      <c r="AC115" s="934"/>
      <c r="AD115" s="934"/>
      <c r="AE115" s="935"/>
      <c r="AF115" s="936">
        <v>1461912</v>
      </c>
      <c r="AG115" s="934"/>
      <c r="AH115" s="934"/>
      <c r="AI115" s="934"/>
      <c r="AJ115" s="935"/>
      <c r="AK115" s="936">
        <v>175012</v>
      </c>
      <c r="AL115" s="934"/>
      <c r="AM115" s="934"/>
      <c r="AN115" s="934"/>
      <c r="AO115" s="935"/>
      <c r="AP115" s="937">
        <v>1.3</v>
      </c>
      <c r="AQ115" s="938"/>
      <c r="AR115" s="938"/>
      <c r="AS115" s="938"/>
      <c r="AT115" s="939"/>
      <c r="AU115" s="899"/>
      <c r="AV115" s="900"/>
      <c r="AW115" s="900"/>
      <c r="AX115" s="900"/>
      <c r="AY115" s="901"/>
      <c r="AZ115" s="949" t="s">
        <v>430</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431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636282</v>
      </c>
      <c r="DH115" s="959"/>
      <c r="DI115" s="959"/>
      <c r="DJ115" s="959"/>
      <c r="DK115" s="960"/>
      <c r="DL115" s="961">
        <v>636283</v>
      </c>
      <c r="DM115" s="959"/>
      <c r="DN115" s="959"/>
      <c r="DO115" s="959"/>
      <c r="DP115" s="960"/>
      <c r="DQ115" s="961">
        <v>469238</v>
      </c>
      <c r="DR115" s="959"/>
      <c r="DS115" s="959"/>
      <c r="DT115" s="959"/>
      <c r="DU115" s="960"/>
      <c r="DV115" s="962">
        <v>3.4</v>
      </c>
      <c r="DW115" s="963"/>
      <c r="DX115" s="963"/>
      <c r="DY115" s="963"/>
      <c r="DZ115" s="964"/>
    </row>
    <row r="116" spans="1:130" s="197" customFormat="1" ht="26.25" customHeight="1" x14ac:dyDescent="0.15">
      <c r="A116" s="956"/>
      <c r="B116" s="957"/>
      <c r="C116" s="971" t="s">
        <v>432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433</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434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139876</v>
      </c>
      <c r="DH116" s="959"/>
      <c r="DI116" s="959"/>
      <c r="DJ116" s="959"/>
      <c r="DK116" s="960"/>
      <c r="DL116" s="961">
        <v>121630</v>
      </c>
      <c r="DM116" s="959"/>
      <c r="DN116" s="959"/>
      <c r="DO116" s="959"/>
      <c r="DP116" s="960"/>
      <c r="DQ116" s="961">
        <v>103384</v>
      </c>
      <c r="DR116" s="959"/>
      <c r="DS116" s="959"/>
      <c r="DT116" s="959"/>
      <c r="DU116" s="960"/>
      <c r="DV116" s="962">
        <v>0.7</v>
      </c>
      <c r="DW116" s="963"/>
      <c r="DX116" s="963"/>
      <c r="DY116" s="963"/>
      <c r="DZ116" s="964"/>
    </row>
    <row r="117" spans="1:130" s="197" customFormat="1" ht="26.25" customHeight="1" x14ac:dyDescent="0.15">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435</v>
      </c>
      <c r="Z117" s="884"/>
      <c r="AA117" s="996">
        <v>6818257</v>
      </c>
      <c r="AB117" s="966"/>
      <c r="AC117" s="966"/>
      <c r="AD117" s="966"/>
      <c r="AE117" s="967"/>
      <c r="AF117" s="965">
        <v>5439388</v>
      </c>
      <c r="AG117" s="966"/>
      <c r="AH117" s="966"/>
      <c r="AI117" s="966"/>
      <c r="AJ117" s="967"/>
      <c r="AK117" s="965">
        <v>4347441</v>
      </c>
      <c r="AL117" s="966"/>
      <c r="AM117" s="966"/>
      <c r="AN117" s="966"/>
      <c r="AO117" s="967"/>
      <c r="AP117" s="968"/>
      <c r="AQ117" s="969"/>
      <c r="AR117" s="969"/>
      <c r="AS117" s="969"/>
      <c r="AT117" s="970"/>
      <c r="AU117" s="899"/>
      <c r="AV117" s="900"/>
      <c r="AW117" s="900"/>
      <c r="AX117" s="900"/>
      <c r="AY117" s="901"/>
      <c r="AZ117" s="995" t="s">
        <v>436</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409</v>
      </c>
      <c r="AB118" s="883"/>
      <c r="AC118" s="883"/>
      <c r="AD118" s="883"/>
      <c r="AE118" s="884"/>
      <c r="AF118" s="882" t="s">
        <v>286</v>
      </c>
      <c r="AG118" s="883"/>
      <c r="AH118" s="883"/>
      <c r="AI118" s="883"/>
      <c r="AJ118" s="884"/>
      <c r="AK118" s="882" t="s">
        <v>285</v>
      </c>
      <c r="AL118" s="883"/>
      <c r="AM118" s="883"/>
      <c r="AN118" s="883"/>
      <c r="AO118" s="884"/>
      <c r="AP118" s="990" t="s">
        <v>410</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438</v>
      </c>
      <c r="BP118" s="994"/>
      <c r="BQ118" s="985">
        <v>51184631</v>
      </c>
      <c r="BR118" s="986"/>
      <c r="BS118" s="986"/>
      <c r="BT118" s="986"/>
      <c r="BU118" s="986"/>
      <c r="BV118" s="986">
        <v>54554542</v>
      </c>
      <c r="BW118" s="986"/>
      <c r="BX118" s="986"/>
      <c r="BY118" s="986"/>
      <c r="BZ118" s="986"/>
      <c r="CA118" s="986">
        <v>52929214</v>
      </c>
      <c r="CB118" s="986"/>
      <c r="CC118" s="986"/>
      <c r="CD118" s="986"/>
      <c r="CE118" s="986"/>
      <c r="CF118" s="987"/>
      <c r="CG118" s="988"/>
      <c r="CH118" s="988"/>
      <c r="CI118" s="988"/>
      <c r="CJ118" s="989"/>
      <c r="CK118" s="945"/>
      <c r="CL118" s="946"/>
      <c r="CM118" s="916" t="s">
        <v>439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414</v>
      </c>
      <c r="B119" s="944"/>
      <c r="C119" s="923" t="s">
        <v>415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440</v>
      </c>
      <c r="AV119" s="978"/>
      <c r="AW119" s="978"/>
      <c r="AX119" s="978"/>
      <c r="AY119" s="979"/>
      <c r="AZ119" s="940" t="s">
        <v>441</v>
      </c>
      <c r="BA119" s="887"/>
      <c r="BB119" s="887"/>
      <c r="BC119" s="887"/>
      <c r="BD119" s="887"/>
      <c r="BE119" s="887"/>
      <c r="BF119" s="887"/>
      <c r="BG119" s="887"/>
      <c r="BH119" s="887"/>
      <c r="BI119" s="887"/>
      <c r="BJ119" s="887"/>
      <c r="BK119" s="887"/>
      <c r="BL119" s="887"/>
      <c r="BM119" s="887"/>
      <c r="BN119" s="887"/>
      <c r="BO119" s="887"/>
      <c r="BP119" s="888"/>
      <c r="BQ119" s="926">
        <v>11313007</v>
      </c>
      <c r="BR119" s="927"/>
      <c r="BS119" s="927"/>
      <c r="BT119" s="927"/>
      <c r="BU119" s="927"/>
      <c r="BV119" s="927">
        <v>12423876</v>
      </c>
      <c r="BW119" s="927"/>
      <c r="BX119" s="927"/>
      <c r="BY119" s="927"/>
      <c r="BZ119" s="927"/>
      <c r="CA119" s="927">
        <v>12068199</v>
      </c>
      <c r="CB119" s="927"/>
      <c r="CC119" s="927"/>
      <c r="CD119" s="927"/>
      <c r="CE119" s="927"/>
      <c r="CF119" s="941">
        <v>86.7</v>
      </c>
      <c r="CG119" s="942"/>
      <c r="CH119" s="942"/>
      <c r="CI119" s="942"/>
      <c r="CJ119" s="942"/>
      <c r="CK119" s="947"/>
      <c r="CL119" s="948"/>
      <c r="CM119" s="1004" t="s">
        <v>442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x14ac:dyDescent="0.15">
      <c r="A120" s="975"/>
      <c r="B120" s="946"/>
      <c r="C120" s="916" t="s">
        <v>418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v>2784295</v>
      </c>
      <c r="AB120" s="959"/>
      <c r="AC120" s="959"/>
      <c r="AD120" s="959"/>
      <c r="AE120" s="960"/>
      <c r="AF120" s="961">
        <v>1440267</v>
      </c>
      <c r="AG120" s="959"/>
      <c r="AH120" s="959"/>
      <c r="AI120" s="959"/>
      <c r="AJ120" s="960"/>
      <c r="AK120" s="961">
        <v>153965</v>
      </c>
      <c r="AL120" s="959"/>
      <c r="AM120" s="959"/>
      <c r="AN120" s="959"/>
      <c r="AO120" s="960"/>
      <c r="AP120" s="962">
        <v>1.1000000000000001</v>
      </c>
      <c r="AQ120" s="963"/>
      <c r="AR120" s="963"/>
      <c r="AS120" s="963"/>
      <c r="AT120" s="964"/>
      <c r="AU120" s="980"/>
      <c r="AV120" s="981"/>
      <c r="AW120" s="981"/>
      <c r="AX120" s="981"/>
      <c r="AY120" s="982"/>
      <c r="AZ120" s="949" t="s">
        <v>443</v>
      </c>
      <c r="BA120" s="950"/>
      <c r="BB120" s="950"/>
      <c r="BC120" s="950"/>
      <c r="BD120" s="950"/>
      <c r="BE120" s="950"/>
      <c r="BF120" s="950"/>
      <c r="BG120" s="950"/>
      <c r="BH120" s="950"/>
      <c r="BI120" s="950"/>
      <c r="BJ120" s="950"/>
      <c r="BK120" s="950"/>
      <c r="BL120" s="950"/>
      <c r="BM120" s="950"/>
      <c r="BN120" s="950"/>
      <c r="BO120" s="950"/>
      <c r="BP120" s="951"/>
      <c r="BQ120" s="919">
        <v>4100966</v>
      </c>
      <c r="BR120" s="920"/>
      <c r="BS120" s="920"/>
      <c r="BT120" s="920"/>
      <c r="BU120" s="920"/>
      <c r="BV120" s="920">
        <v>3980989</v>
      </c>
      <c r="BW120" s="920"/>
      <c r="BX120" s="920"/>
      <c r="BY120" s="920"/>
      <c r="BZ120" s="920"/>
      <c r="CA120" s="920">
        <v>4769071</v>
      </c>
      <c r="CB120" s="920"/>
      <c r="CC120" s="920"/>
      <c r="CD120" s="920"/>
      <c r="CE120" s="920"/>
      <c r="CF120" s="914">
        <v>34.299999999999997</v>
      </c>
      <c r="CG120" s="915"/>
      <c r="CH120" s="915"/>
      <c r="CI120" s="915"/>
      <c r="CJ120" s="915"/>
      <c r="CK120" s="1013" t="s">
        <v>444</v>
      </c>
      <c r="CL120" s="1014"/>
      <c r="CM120" s="1014"/>
      <c r="CN120" s="1014"/>
      <c r="CO120" s="1015"/>
      <c r="CP120" s="1021" t="s">
        <v>387</v>
      </c>
      <c r="CQ120" s="1022"/>
      <c r="CR120" s="1022"/>
      <c r="CS120" s="1022"/>
      <c r="CT120" s="1022"/>
      <c r="CU120" s="1022"/>
      <c r="CV120" s="1022"/>
      <c r="CW120" s="1022"/>
      <c r="CX120" s="1022"/>
      <c r="CY120" s="1022"/>
      <c r="CZ120" s="1022"/>
      <c r="DA120" s="1022"/>
      <c r="DB120" s="1022"/>
      <c r="DC120" s="1022"/>
      <c r="DD120" s="1022"/>
      <c r="DE120" s="1022"/>
      <c r="DF120" s="1023"/>
      <c r="DG120" s="926">
        <v>9104689</v>
      </c>
      <c r="DH120" s="927"/>
      <c r="DI120" s="927"/>
      <c r="DJ120" s="927"/>
      <c r="DK120" s="927"/>
      <c r="DL120" s="927">
        <v>8558838</v>
      </c>
      <c r="DM120" s="927"/>
      <c r="DN120" s="927"/>
      <c r="DO120" s="927"/>
      <c r="DP120" s="927"/>
      <c r="DQ120" s="927">
        <v>8420028</v>
      </c>
      <c r="DR120" s="927"/>
      <c r="DS120" s="927"/>
      <c r="DT120" s="927"/>
      <c r="DU120" s="927"/>
      <c r="DV120" s="928">
        <v>60.5</v>
      </c>
      <c r="DW120" s="928"/>
      <c r="DX120" s="928"/>
      <c r="DY120" s="928"/>
      <c r="DZ120" s="929"/>
    </row>
    <row r="121" spans="1:130" s="197" customFormat="1" ht="26.25" customHeight="1" x14ac:dyDescent="0.15">
      <c r="A121" s="975"/>
      <c r="B121" s="946"/>
      <c r="C121" s="1010" t="s">
        <v>445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446</v>
      </c>
      <c r="BA121" s="971"/>
      <c r="BB121" s="971"/>
      <c r="BC121" s="971"/>
      <c r="BD121" s="971"/>
      <c r="BE121" s="971"/>
      <c r="BF121" s="971"/>
      <c r="BG121" s="971"/>
      <c r="BH121" s="971"/>
      <c r="BI121" s="971"/>
      <c r="BJ121" s="971"/>
      <c r="BK121" s="971"/>
      <c r="BL121" s="971"/>
      <c r="BM121" s="971"/>
      <c r="BN121" s="971"/>
      <c r="BO121" s="971"/>
      <c r="BP121" s="972"/>
      <c r="BQ121" s="985">
        <v>26164437</v>
      </c>
      <c r="BR121" s="986"/>
      <c r="BS121" s="986"/>
      <c r="BT121" s="986"/>
      <c r="BU121" s="986"/>
      <c r="BV121" s="986">
        <v>27498542</v>
      </c>
      <c r="BW121" s="986"/>
      <c r="BX121" s="986"/>
      <c r="BY121" s="986"/>
      <c r="BZ121" s="986"/>
      <c r="CA121" s="986">
        <v>27171192</v>
      </c>
      <c r="CB121" s="986"/>
      <c r="CC121" s="986"/>
      <c r="CD121" s="986"/>
      <c r="CE121" s="986"/>
      <c r="CF121" s="1024">
        <v>195.2</v>
      </c>
      <c r="CG121" s="1025"/>
      <c r="CH121" s="1025"/>
      <c r="CI121" s="1025"/>
      <c r="CJ121" s="1025"/>
      <c r="CK121" s="1016"/>
      <c r="CL121" s="1017"/>
      <c r="CM121" s="1017"/>
      <c r="CN121" s="1017"/>
      <c r="CO121" s="1018"/>
      <c r="CP121" s="1007" t="s">
        <v>385</v>
      </c>
      <c r="CQ121" s="1008"/>
      <c r="CR121" s="1008"/>
      <c r="CS121" s="1008"/>
      <c r="CT121" s="1008"/>
      <c r="CU121" s="1008"/>
      <c r="CV121" s="1008"/>
      <c r="CW121" s="1008"/>
      <c r="CX121" s="1008"/>
      <c r="CY121" s="1008"/>
      <c r="CZ121" s="1008"/>
      <c r="DA121" s="1008"/>
      <c r="DB121" s="1008"/>
      <c r="DC121" s="1008"/>
      <c r="DD121" s="1008"/>
      <c r="DE121" s="1008"/>
      <c r="DF121" s="1009"/>
      <c r="DG121" s="919">
        <v>543588</v>
      </c>
      <c r="DH121" s="920"/>
      <c r="DI121" s="920"/>
      <c r="DJ121" s="920"/>
      <c r="DK121" s="920"/>
      <c r="DL121" s="920">
        <v>624298</v>
      </c>
      <c r="DM121" s="920"/>
      <c r="DN121" s="920"/>
      <c r="DO121" s="920"/>
      <c r="DP121" s="920"/>
      <c r="DQ121" s="920">
        <v>682941</v>
      </c>
      <c r="DR121" s="920"/>
      <c r="DS121" s="920"/>
      <c r="DT121" s="920"/>
      <c r="DU121" s="920"/>
      <c r="DV121" s="921">
        <v>4.9000000000000004</v>
      </c>
      <c r="DW121" s="921"/>
      <c r="DX121" s="921"/>
      <c r="DY121" s="921"/>
      <c r="DZ121" s="922"/>
    </row>
    <row r="122" spans="1:130" s="197" customFormat="1" ht="26.25" customHeight="1" x14ac:dyDescent="0.15">
      <c r="A122" s="975"/>
      <c r="B122" s="946"/>
      <c r="C122" s="916" t="s">
        <v>428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447</v>
      </c>
      <c r="BP122" s="994"/>
      <c r="BQ122" s="1034">
        <v>41578410</v>
      </c>
      <c r="BR122" s="1035"/>
      <c r="BS122" s="1035"/>
      <c r="BT122" s="1035"/>
      <c r="BU122" s="1035"/>
      <c r="BV122" s="1035">
        <v>43903407</v>
      </c>
      <c r="BW122" s="1035"/>
      <c r="BX122" s="1035"/>
      <c r="BY122" s="1035"/>
      <c r="BZ122" s="1035"/>
      <c r="CA122" s="1035">
        <v>44008462</v>
      </c>
      <c r="CB122" s="1035"/>
      <c r="CC122" s="1035"/>
      <c r="CD122" s="1035"/>
      <c r="CE122" s="1035"/>
      <c r="CF122" s="987"/>
      <c r="CG122" s="988"/>
      <c r="CH122" s="988"/>
      <c r="CI122" s="988"/>
      <c r="CJ122" s="989"/>
      <c r="CK122" s="1016"/>
      <c r="CL122" s="1017"/>
      <c r="CM122" s="1017"/>
      <c r="CN122" s="1017"/>
      <c r="CO122" s="1018"/>
      <c r="CP122" s="1007" t="s">
        <v>383</v>
      </c>
      <c r="CQ122" s="1008"/>
      <c r="CR122" s="1008"/>
      <c r="CS122" s="1008"/>
      <c r="CT122" s="1008"/>
      <c r="CU122" s="1008"/>
      <c r="CV122" s="1008"/>
      <c r="CW122" s="1008"/>
      <c r="CX122" s="1008"/>
      <c r="CY122" s="1008"/>
      <c r="CZ122" s="1008"/>
      <c r="DA122" s="1008"/>
      <c r="DB122" s="1008"/>
      <c r="DC122" s="1008"/>
      <c r="DD122" s="1008"/>
      <c r="DE122" s="1008"/>
      <c r="DF122" s="1009"/>
      <c r="DG122" s="919" t="s">
        <v>111</v>
      </c>
      <c r="DH122" s="920"/>
      <c r="DI122" s="920"/>
      <c r="DJ122" s="920"/>
      <c r="DK122" s="920"/>
      <c r="DL122" s="920" t="s">
        <v>111</v>
      </c>
      <c r="DM122" s="920"/>
      <c r="DN122" s="920"/>
      <c r="DO122" s="920"/>
      <c r="DP122" s="920"/>
      <c r="DQ122" s="920" t="s">
        <v>111</v>
      </c>
      <c r="DR122" s="920"/>
      <c r="DS122" s="920"/>
      <c r="DT122" s="920"/>
      <c r="DU122" s="920"/>
      <c r="DV122" s="921" t="s">
        <v>111</v>
      </c>
      <c r="DW122" s="921"/>
      <c r="DX122" s="921"/>
      <c r="DY122" s="921"/>
      <c r="DZ122" s="922"/>
    </row>
    <row r="123" spans="1:130" s="197" customFormat="1" ht="26.25" customHeight="1" thickBot="1" x14ac:dyDescent="0.2">
      <c r="A123" s="975"/>
      <c r="B123" s="946"/>
      <c r="C123" s="916" t="s">
        <v>434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18246</v>
      </c>
      <c r="AB123" s="959"/>
      <c r="AC123" s="959"/>
      <c r="AD123" s="959"/>
      <c r="AE123" s="960"/>
      <c r="AF123" s="961">
        <v>18246</v>
      </c>
      <c r="AG123" s="959"/>
      <c r="AH123" s="959"/>
      <c r="AI123" s="959"/>
      <c r="AJ123" s="960"/>
      <c r="AK123" s="961">
        <v>18246</v>
      </c>
      <c r="AL123" s="959"/>
      <c r="AM123" s="959"/>
      <c r="AN123" s="959"/>
      <c r="AO123" s="960"/>
      <c r="AP123" s="962">
        <v>0.1</v>
      </c>
      <c r="AQ123" s="963"/>
      <c r="AR123" s="963"/>
      <c r="AS123" s="963"/>
      <c r="AT123" s="964"/>
      <c r="AU123" s="1031" t="s">
        <v>448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70.099999999999994</v>
      </c>
      <c r="BR123" s="1027"/>
      <c r="BS123" s="1027"/>
      <c r="BT123" s="1027"/>
      <c r="BU123" s="1027"/>
      <c r="BV123" s="1027">
        <v>76.599999999999994</v>
      </c>
      <c r="BW123" s="1027"/>
      <c r="BX123" s="1027"/>
      <c r="BY123" s="1027"/>
      <c r="BZ123" s="1027"/>
      <c r="CA123" s="1027">
        <v>64</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437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449</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439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450</v>
      </c>
      <c r="CL125" s="1014"/>
      <c r="CM125" s="1014"/>
      <c r="CN125" s="1014"/>
      <c r="CO125" s="1015"/>
      <c r="CP125" s="940" t="s">
        <v>451</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442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6553</v>
      </c>
      <c r="AB126" s="959"/>
      <c r="AC126" s="959"/>
      <c r="AD126" s="959"/>
      <c r="AE126" s="960"/>
      <c r="AF126" s="961">
        <v>3399</v>
      </c>
      <c r="AG126" s="959"/>
      <c r="AH126" s="959"/>
      <c r="AI126" s="959"/>
      <c r="AJ126" s="960"/>
      <c r="AK126" s="961">
        <v>2801</v>
      </c>
      <c r="AL126" s="959"/>
      <c r="AM126" s="959"/>
      <c r="AN126" s="959"/>
      <c r="AO126" s="960"/>
      <c r="AP126" s="962">
        <v>0</v>
      </c>
      <c r="AQ126" s="963"/>
      <c r="AR126" s="963"/>
      <c r="AS126" s="963"/>
      <c r="AT126" s="964"/>
      <c r="AU126" s="233"/>
      <c r="AV126" s="233"/>
      <c r="AW126" s="233"/>
      <c r="AX126" s="1036" t="s">
        <v>452</v>
      </c>
      <c r="AY126" s="1037"/>
      <c r="AZ126" s="1037"/>
      <c r="BA126" s="1037"/>
      <c r="BB126" s="1037"/>
      <c r="BC126" s="1037"/>
      <c r="BD126" s="1037"/>
      <c r="BE126" s="1038"/>
      <c r="BF126" s="1052" t="s">
        <v>453</v>
      </c>
      <c r="BG126" s="1037"/>
      <c r="BH126" s="1037"/>
      <c r="BI126" s="1037"/>
      <c r="BJ126" s="1037"/>
      <c r="BK126" s="1037"/>
      <c r="BL126" s="1038"/>
      <c r="BM126" s="1052" t="s">
        <v>454</v>
      </c>
      <c r="BN126" s="1037"/>
      <c r="BO126" s="1037"/>
      <c r="BP126" s="1037"/>
      <c r="BQ126" s="1037"/>
      <c r="BR126" s="1037"/>
      <c r="BS126" s="1038"/>
      <c r="BT126" s="1052" t="s">
        <v>455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456</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x14ac:dyDescent="0.2">
      <c r="A127" s="976"/>
      <c r="B127" s="948"/>
      <c r="C127" s="1004" t="s">
        <v>457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458</v>
      </c>
      <c r="AY127" s="887"/>
      <c r="AZ127" s="887"/>
      <c r="BA127" s="887"/>
      <c r="BB127" s="887"/>
      <c r="BC127" s="887"/>
      <c r="BD127" s="887"/>
      <c r="BE127" s="888"/>
      <c r="BF127" s="1041" t="s">
        <v>111</v>
      </c>
      <c r="BG127" s="1042"/>
      <c r="BH127" s="1042"/>
      <c r="BI127" s="1042"/>
      <c r="BJ127" s="1042"/>
      <c r="BK127" s="1042"/>
      <c r="BL127" s="1051"/>
      <c r="BM127" s="1041">
        <v>12.69</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459</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460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461</v>
      </c>
      <c r="X128" s="1073"/>
      <c r="Y128" s="1073"/>
      <c r="Z128" s="1074"/>
      <c r="AA128" s="1089">
        <v>2938904</v>
      </c>
      <c r="AB128" s="1090"/>
      <c r="AC128" s="1090"/>
      <c r="AD128" s="1090"/>
      <c r="AE128" s="1091"/>
      <c r="AF128" s="1092">
        <v>1453969</v>
      </c>
      <c r="AG128" s="1090"/>
      <c r="AH128" s="1090"/>
      <c r="AI128" s="1090"/>
      <c r="AJ128" s="1091"/>
      <c r="AK128" s="1092">
        <v>356372</v>
      </c>
      <c r="AL128" s="1090"/>
      <c r="AM128" s="1090"/>
      <c r="AN128" s="1090"/>
      <c r="AO128" s="1091"/>
      <c r="AP128" s="1093"/>
      <c r="AQ128" s="1094"/>
      <c r="AR128" s="1094"/>
      <c r="AS128" s="1094"/>
      <c r="AT128" s="1095"/>
      <c r="AU128" s="235"/>
      <c r="AV128" s="235"/>
      <c r="AW128" s="235"/>
      <c r="AX128" s="1054" t="s">
        <v>462</v>
      </c>
      <c r="AY128" s="950"/>
      <c r="AZ128" s="950"/>
      <c r="BA128" s="950"/>
      <c r="BB128" s="950"/>
      <c r="BC128" s="950"/>
      <c r="BD128" s="950"/>
      <c r="BE128" s="951"/>
      <c r="BF128" s="1066" t="s">
        <v>111</v>
      </c>
      <c r="BG128" s="1067"/>
      <c r="BH128" s="1067"/>
      <c r="BI128" s="1067"/>
      <c r="BJ128" s="1067"/>
      <c r="BK128" s="1067"/>
      <c r="BL128" s="1068"/>
      <c r="BM128" s="1066">
        <v>17.690000000000001</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463</v>
      </c>
      <c r="X129" s="1061"/>
      <c r="Y129" s="1061"/>
      <c r="Z129" s="1062"/>
      <c r="AA129" s="958">
        <v>15927748</v>
      </c>
      <c r="AB129" s="959"/>
      <c r="AC129" s="959"/>
      <c r="AD129" s="959"/>
      <c r="AE129" s="960"/>
      <c r="AF129" s="961">
        <v>16143656</v>
      </c>
      <c r="AG129" s="959"/>
      <c r="AH129" s="959"/>
      <c r="AI129" s="959"/>
      <c r="AJ129" s="960"/>
      <c r="AK129" s="961">
        <v>16291735</v>
      </c>
      <c r="AL129" s="959"/>
      <c r="AM129" s="959"/>
      <c r="AN129" s="959"/>
      <c r="AO129" s="960"/>
      <c r="AP129" s="1063"/>
      <c r="AQ129" s="1064"/>
      <c r="AR129" s="1064"/>
      <c r="AS129" s="1064"/>
      <c r="AT129" s="1065"/>
      <c r="AU129" s="235"/>
      <c r="AV129" s="235"/>
      <c r="AW129" s="235"/>
      <c r="AX129" s="1054" t="s">
        <v>464</v>
      </c>
      <c r="AY129" s="950"/>
      <c r="AZ129" s="950"/>
      <c r="BA129" s="950"/>
      <c r="BB129" s="950"/>
      <c r="BC129" s="950"/>
      <c r="BD129" s="950"/>
      <c r="BE129" s="951"/>
      <c r="BF129" s="1055">
        <v>12</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466</v>
      </c>
      <c r="X130" s="1061"/>
      <c r="Y130" s="1061"/>
      <c r="Z130" s="1062"/>
      <c r="AA130" s="958">
        <v>2238429</v>
      </c>
      <c r="AB130" s="959"/>
      <c r="AC130" s="959"/>
      <c r="AD130" s="959"/>
      <c r="AE130" s="960"/>
      <c r="AF130" s="961">
        <v>2247956</v>
      </c>
      <c r="AG130" s="959"/>
      <c r="AH130" s="959"/>
      <c r="AI130" s="959"/>
      <c r="AJ130" s="960"/>
      <c r="AK130" s="961">
        <v>2372680</v>
      </c>
      <c r="AL130" s="959"/>
      <c r="AM130" s="959"/>
      <c r="AN130" s="959"/>
      <c r="AO130" s="960"/>
      <c r="AP130" s="1063"/>
      <c r="AQ130" s="1064"/>
      <c r="AR130" s="1064"/>
      <c r="AS130" s="1064"/>
      <c r="AT130" s="1065"/>
      <c r="AU130" s="235"/>
      <c r="AV130" s="235"/>
      <c r="AW130" s="235"/>
      <c r="AX130" s="1113" t="s">
        <v>467</v>
      </c>
      <c r="AY130" s="1045"/>
      <c r="AZ130" s="1045"/>
      <c r="BA130" s="1045"/>
      <c r="BB130" s="1045"/>
      <c r="BC130" s="1045"/>
      <c r="BD130" s="1045"/>
      <c r="BE130" s="1046"/>
      <c r="BF130" s="1075">
        <v>64</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468</v>
      </c>
      <c r="X131" s="1084"/>
      <c r="Y131" s="1084"/>
      <c r="Z131" s="1085"/>
      <c r="AA131" s="997">
        <v>13689319</v>
      </c>
      <c r="AB131" s="998"/>
      <c r="AC131" s="998"/>
      <c r="AD131" s="998"/>
      <c r="AE131" s="999"/>
      <c r="AF131" s="1000">
        <v>13895700</v>
      </c>
      <c r="AG131" s="998"/>
      <c r="AH131" s="998"/>
      <c r="AI131" s="998"/>
      <c r="AJ131" s="999"/>
      <c r="AK131" s="1000">
        <v>13919055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470</v>
      </c>
      <c r="W132" s="1101"/>
      <c r="X132" s="1101"/>
      <c r="Y132" s="1101"/>
      <c r="Z132" s="1102"/>
      <c r="AA132" s="1103">
        <v>11.98689285</v>
      </c>
      <c r="AB132" s="1104"/>
      <c r="AC132" s="1104"/>
      <c r="AD132" s="1104"/>
      <c r="AE132" s="1105"/>
      <c r="AF132" s="1106">
        <v>12.503601829999999</v>
      </c>
      <c r="AG132" s="1104"/>
      <c r="AH132" s="1104"/>
      <c r="AI132" s="1104"/>
      <c r="AJ132" s="1105"/>
      <c r="AK132" s="1106">
        <v>11.6271471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471</v>
      </c>
      <c r="W133" s="1108"/>
      <c r="X133" s="1108"/>
      <c r="Y133" s="1108"/>
      <c r="Z133" s="1109"/>
      <c r="AA133" s="1110">
        <v>12.3</v>
      </c>
      <c r="AB133" s="1111"/>
      <c r="AC133" s="1111"/>
      <c r="AD133" s="1111"/>
      <c r="AE133" s="1112"/>
      <c r="AF133" s="1110">
        <v>12.5</v>
      </c>
      <c r="AG133" s="1111"/>
      <c r="AH133" s="1111"/>
      <c r="AI133" s="1111"/>
      <c r="AJ133" s="1112"/>
      <c r="AK133" s="1110">
        <v>12</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B50" zoomScale="85" zoomScaleNormal="85" zoomScaleSheetLayoutView="85" workbookViewId="0">
      <selection activeCell="BN16" sqref="BN16:BU16"/>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37" zoomScale="70" zoomScaleNormal="70" zoomScaleSheetLayoutView="55" workbookViewId="0">
      <selection activeCell="BN16" sqref="BN16:BU16"/>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6" zoomScale="70" zoomScaleSheetLayoutView="70" workbookViewId="0">
      <selection activeCell="BN16" sqref="BN16:BU16"/>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472</v>
      </c>
      <c r="B5" s="246"/>
      <c r="C5" s="246"/>
      <c r="D5" s="246"/>
      <c r="E5" s="246"/>
      <c r="F5" s="246"/>
      <c r="G5" s="246"/>
      <c r="H5" s="246"/>
      <c r="I5" s="246"/>
      <c r="J5" s="246"/>
      <c r="K5" s="246"/>
      <c r="L5" s="246"/>
      <c r="M5" s="246"/>
      <c r="N5" s="246"/>
      <c r="O5" s="247"/>
    </row>
    <row r="6" spans="1:16" x14ac:dyDescent="0.15">
      <c r="A6" s="248"/>
      <c r="B6" s="244"/>
      <c r="C6" s="244"/>
      <c r="D6" s="244"/>
      <c r="E6" s="244"/>
      <c r="F6" s="244"/>
      <c r="G6" s="249" t="s">
        <v>473</v>
      </c>
      <c r="H6" s="249"/>
      <c r="I6" s="249"/>
      <c r="J6" s="249"/>
      <c r="K6" s="244"/>
      <c r="L6" s="244"/>
      <c r="M6" s="244"/>
      <c r="N6" s="244"/>
    </row>
    <row r="7" spans="1:16" x14ac:dyDescent="0.15">
      <c r="A7" s="248"/>
      <c r="B7" s="244"/>
      <c r="C7" s="244"/>
      <c r="D7" s="244"/>
      <c r="E7" s="244"/>
      <c r="F7" s="244"/>
      <c r="G7" s="251"/>
      <c r="H7" s="252"/>
      <c r="I7" s="252"/>
      <c r="J7" s="253"/>
      <c r="K7" s="1117" t="s">
        <v>474</v>
      </c>
      <c r="L7" s="254"/>
      <c r="M7" s="255" t="s">
        <v>475</v>
      </c>
      <c r="N7" s="256"/>
    </row>
    <row r="8" spans="1:16" x14ac:dyDescent="0.15">
      <c r="A8" s="248"/>
      <c r="B8" s="244"/>
      <c r="C8" s="244"/>
      <c r="D8" s="244"/>
      <c r="E8" s="244"/>
      <c r="F8" s="244"/>
      <c r="G8" s="257"/>
      <c r="H8" s="258"/>
      <c r="I8" s="258"/>
      <c r="J8" s="259"/>
      <c r="K8" s="1118"/>
      <c r="L8" s="260" t="s">
        <v>476</v>
      </c>
      <c r="M8" s="261" t="s">
        <v>477</v>
      </c>
      <c r="N8" s="262" t="s">
        <v>478</v>
      </c>
    </row>
    <row r="9" spans="1:16" x14ac:dyDescent="0.15">
      <c r="A9" s="248"/>
      <c r="B9" s="244"/>
      <c r="C9" s="244"/>
      <c r="D9" s="244"/>
      <c r="E9" s="244"/>
      <c r="F9" s="244"/>
      <c r="G9" s="1119" t="s">
        <v>479</v>
      </c>
      <c r="H9" s="1120"/>
      <c r="I9" s="1120"/>
      <c r="J9" s="1121"/>
      <c r="K9" s="263">
        <v>4118766</v>
      </c>
      <c r="L9" s="264">
        <v>56348</v>
      </c>
      <c r="M9" s="265">
        <v>65114</v>
      </c>
      <c r="N9" s="266">
        <v>-13.5</v>
      </c>
    </row>
    <row r="10" spans="1:16" x14ac:dyDescent="0.15">
      <c r="A10" s="248"/>
      <c r="B10" s="244"/>
      <c r="C10" s="244"/>
      <c r="D10" s="244"/>
      <c r="E10" s="244"/>
      <c r="F10" s="244"/>
      <c r="G10" s="1119" t="s">
        <v>480</v>
      </c>
      <c r="H10" s="1120"/>
      <c r="I10" s="1120"/>
      <c r="J10" s="1121"/>
      <c r="K10" s="267">
        <v>327360</v>
      </c>
      <c r="L10" s="268">
        <v>4479</v>
      </c>
      <c r="M10" s="269">
        <v>4538</v>
      </c>
      <c r="N10" s="270">
        <v>-1.3</v>
      </c>
    </row>
    <row r="11" spans="1:16" ht="13.5" customHeight="1" x14ac:dyDescent="0.15">
      <c r="A11" s="248"/>
      <c r="B11" s="244"/>
      <c r="C11" s="244"/>
      <c r="D11" s="244"/>
      <c r="E11" s="244"/>
      <c r="F11" s="244"/>
      <c r="G11" s="1119" t="s">
        <v>481</v>
      </c>
      <c r="H11" s="1120"/>
      <c r="I11" s="1120"/>
      <c r="J11" s="1121"/>
      <c r="K11" s="267">
        <v>888451</v>
      </c>
      <c r="L11" s="268">
        <v>12155</v>
      </c>
      <c r="M11" s="269">
        <v>5513</v>
      </c>
      <c r="N11" s="270">
        <v>120.5</v>
      </c>
    </row>
    <row r="12" spans="1:16" ht="13.5" customHeight="1" x14ac:dyDescent="0.15">
      <c r="A12" s="248"/>
      <c r="B12" s="244"/>
      <c r="C12" s="244"/>
      <c r="D12" s="244"/>
      <c r="E12" s="244"/>
      <c r="F12" s="244"/>
      <c r="G12" s="1119" t="s">
        <v>482</v>
      </c>
      <c r="H12" s="1120"/>
      <c r="I12" s="1120"/>
      <c r="J12" s="1121"/>
      <c r="K12" s="267" t="s">
        <v>483</v>
      </c>
      <c r="L12" s="268" t="s">
        <v>483</v>
      </c>
      <c r="M12" s="269">
        <v>953</v>
      </c>
      <c r="N12" s="270" t="s">
        <v>483</v>
      </c>
    </row>
    <row r="13" spans="1:16" ht="13.5" customHeight="1" x14ac:dyDescent="0.15">
      <c r="A13" s="248"/>
      <c r="B13" s="244"/>
      <c r="C13" s="244"/>
      <c r="D13" s="244"/>
      <c r="E13" s="244"/>
      <c r="F13" s="244"/>
      <c r="G13" s="1119" t="s">
        <v>484</v>
      </c>
      <c r="H13" s="1120"/>
      <c r="I13" s="1120"/>
      <c r="J13" s="1121"/>
      <c r="K13" s="267" t="s">
        <v>483</v>
      </c>
      <c r="L13" s="268" t="s">
        <v>483</v>
      </c>
      <c r="M13" s="269">
        <v>2</v>
      </c>
      <c r="N13" s="270" t="s">
        <v>483</v>
      </c>
    </row>
    <row r="14" spans="1:16" ht="13.5" customHeight="1" x14ac:dyDescent="0.15">
      <c r="A14" s="248"/>
      <c r="B14" s="244"/>
      <c r="C14" s="244"/>
      <c r="D14" s="244"/>
      <c r="E14" s="244"/>
      <c r="F14" s="244"/>
      <c r="G14" s="1119" t="s">
        <v>485</v>
      </c>
      <c r="H14" s="1120"/>
      <c r="I14" s="1120"/>
      <c r="J14" s="1121"/>
      <c r="K14" s="267">
        <v>252483</v>
      </c>
      <c r="L14" s="268">
        <v>3454</v>
      </c>
      <c r="M14" s="269">
        <v>2887</v>
      </c>
      <c r="N14" s="270">
        <v>19.600000000000001</v>
      </c>
    </row>
    <row r="15" spans="1:16" ht="13.5" customHeight="1" x14ac:dyDescent="0.15">
      <c r="A15" s="248"/>
      <c r="B15" s="244"/>
      <c r="C15" s="244"/>
      <c r="D15" s="244"/>
      <c r="E15" s="244"/>
      <c r="F15" s="244"/>
      <c r="G15" s="1119" t="s">
        <v>486</v>
      </c>
      <c r="H15" s="1120"/>
      <c r="I15" s="1120"/>
      <c r="J15" s="1121"/>
      <c r="K15" s="267">
        <v>53548</v>
      </c>
      <c r="L15" s="268">
        <v>733</v>
      </c>
      <c r="M15" s="269">
        <v>1642</v>
      </c>
      <c r="N15" s="270">
        <v>-55.4</v>
      </c>
    </row>
    <row r="16" spans="1:16" x14ac:dyDescent="0.15">
      <c r="A16" s="248"/>
      <c r="B16" s="244"/>
      <c r="C16" s="244"/>
      <c r="D16" s="244"/>
      <c r="E16" s="244"/>
      <c r="F16" s="244"/>
      <c r="G16" s="1122" t="s">
        <v>487</v>
      </c>
      <c r="H16" s="1123"/>
      <c r="I16" s="1123"/>
      <c r="J16" s="1124"/>
      <c r="K16" s="268">
        <v>-299556</v>
      </c>
      <c r="L16" s="268">
        <v>-4098</v>
      </c>
      <c r="M16" s="269">
        <v>-6965</v>
      </c>
      <c r="N16" s="270">
        <v>-41.2</v>
      </c>
    </row>
    <row r="17" spans="1:16" x14ac:dyDescent="0.15">
      <c r="A17" s="248"/>
      <c r="B17" s="244"/>
      <c r="C17" s="244"/>
      <c r="D17" s="244"/>
      <c r="E17" s="244"/>
      <c r="F17" s="244"/>
      <c r="G17" s="1122" t="s">
        <v>169</v>
      </c>
      <c r="H17" s="1123"/>
      <c r="I17" s="1123"/>
      <c r="J17" s="1124"/>
      <c r="K17" s="268">
        <v>5341052</v>
      </c>
      <c r="L17" s="268">
        <v>73070</v>
      </c>
      <c r="M17" s="269">
        <v>73685</v>
      </c>
      <c r="N17" s="270">
        <v>-0.8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488</v>
      </c>
      <c r="H19" s="244"/>
      <c r="I19" s="244"/>
      <c r="J19" s="244"/>
      <c r="K19" s="244"/>
      <c r="L19" s="244"/>
      <c r="M19" s="244"/>
      <c r="N19" s="244"/>
    </row>
    <row r="20" spans="1:16" x14ac:dyDescent="0.15">
      <c r="A20" s="248"/>
      <c r="B20" s="244"/>
      <c r="C20" s="244"/>
      <c r="D20" s="244"/>
      <c r="E20" s="244"/>
      <c r="F20" s="244"/>
      <c r="G20" s="272"/>
      <c r="H20" s="273"/>
      <c r="I20" s="273"/>
      <c r="J20" s="274"/>
      <c r="K20" s="275" t="s">
        <v>489</v>
      </c>
      <c r="L20" s="276" t="s">
        <v>490</v>
      </c>
      <c r="M20" s="277" t="s">
        <v>491</v>
      </c>
      <c r="N20" s="278"/>
    </row>
    <row r="21" spans="1:16" s="284" customFormat="1" x14ac:dyDescent="0.15">
      <c r="A21" s="279"/>
      <c r="B21" s="249"/>
      <c r="C21" s="249"/>
      <c r="D21" s="249"/>
      <c r="E21" s="249"/>
      <c r="F21" s="249"/>
      <c r="G21" s="1114" t="s">
        <v>492</v>
      </c>
      <c r="H21" s="1115"/>
      <c r="I21" s="1115"/>
      <c r="J21" s="1116"/>
      <c r="K21" s="280">
        <v>5.81</v>
      </c>
      <c r="L21" s="281">
        <v>7.13</v>
      </c>
      <c r="M21" s="282">
        <v>-1.32</v>
      </c>
      <c r="N21" s="249"/>
      <c r="O21" s="283"/>
      <c r="P21" s="279"/>
    </row>
    <row r="22" spans="1:16" s="284" customFormat="1" x14ac:dyDescent="0.15">
      <c r="A22" s="279"/>
      <c r="B22" s="249"/>
      <c r="C22" s="249"/>
      <c r="D22" s="249"/>
      <c r="E22" s="249"/>
      <c r="F22" s="249"/>
      <c r="G22" s="1114" t="s">
        <v>493</v>
      </c>
      <c r="H22" s="1115"/>
      <c r="I22" s="1115"/>
      <c r="J22" s="1116"/>
      <c r="K22" s="285">
        <v>99.4</v>
      </c>
      <c r="L22" s="286">
        <v>98.1</v>
      </c>
      <c r="M22" s="287">
        <v>1.3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17" t="s">
        <v>474</v>
      </c>
      <c r="L30" s="254"/>
      <c r="M30" s="255" t="s">
        <v>475</v>
      </c>
      <c r="N30" s="256"/>
    </row>
    <row r="31" spans="1:16" x14ac:dyDescent="0.15">
      <c r="A31" s="248"/>
      <c r="B31" s="244"/>
      <c r="C31" s="244"/>
      <c r="D31" s="244"/>
      <c r="E31" s="244"/>
      <c r="F31" s="244"/>
      <c r="G31" s="257"/>
      <c r="H31" s="258"/>
      <c r="I31" s="258"/>
      <c r="J31" s="259"/>
      <c r="K31" s="1118"/>
      <c r="L31" s="260" t="s">
        <v>476</v>
      </c>
      <c r="M31" s="261" t="s">
        <v>477</v>
      </c>
      <c r="N31" s="262" t="s">
        <v>478</v>
      </c>
    </row>
    <row r="32" spans="1:16" ht="27" customHeight="1" x14ac:dyDescent="0.15">
      <c r="A32" s="248"/>
      <c r="B32" s="244"/>
      <c r="C32" s="244"/>
      <c r="D32" s="244"/>
      <c r="E32" s="244"/>
      <c r="F32" s="244"/>
      <c r="G32" s="1130" t="s">
        <v>496</v>
      </c>
      <c r="H32" s="1131"/>
      <c r="I32" s="1131"/>
      <c r="J32" s="1132"/>
      <c r="K32" s="294">
        <v>2902406</v>
      </c>
      <c r="L32" s="294">
        <v>39707</v>
      </c>
      <c r="M32" s="295">
        <v>43359</v>
      </c>
      <c r="N32" s="296">
        <v>-8.4</v>
      </c>
    </row>
    <row r="33" spans="1:16" ht="13.5" customHeight="1" x14ac:dyDescent="0.15">
      <c r="A33" s="248"/>
      <c r="B33" s="244"/>
      <c r="C33" s="244"/>
      <c r="D33" s="244"/>
      <c r="E33" s="244"/>
      <c r="F33" s="244"/>
      <c r="G33" s="1130" t="s">
        <v>497</v>
      </c>
      <c r="H33" s="1131"/>
      <c r="I33" s="1131"/>
      <c r="J33" s="1132"/>
      <c r="K33" s="294" t="s">
        <v>483</v>
      </c>
      <c r="L33" s="294" t="s">
        <v>483</v>
      </c>
      <c r="M33" s="295">
        <v>0</v>
      </c>
      <c r="N33" s="296" t="s">
        <v>483</v>
      </c>
    </row>
    <row r="34" spans="1:16" ht="27" customHeight="1" x14ac:dyDescent="0.15">
      <c r="A34" s="248"/>
      <c r="B34" s="244"/>
      <c r="C34" s="244"/>
      <c r="D34" s="244"/>
      <c r="E34" s="244"/>
      <c r="F34" s="244"/>
      <c r="G34" s="1130" t="s">
        <v>498</v>
      </c>
      <c r="H34" s="1131"/>
      <c r="I34" s="1131"/>
      <c r="J34" s="1132"/>
      <c r="K34" s="294" t="s">
        <v>483</v>
      </c>
      <c r="L34" s="294" t="s">
        <v>483</v>
      </c>
      <c r="M34" s="295">
        <v>39</v>
      </c>
      <c r="N34" s="296" t="s">
        <v>483</v>
      </c>
    </row>
    <row r="35" spans="1:16" ht="27" customHeight="1" x14ac:dyDescent="0.15">
      <c r="A35" s="248"/>
      <c r="B35" s="244"/>
      <c r="C35" s="244"/>
      <c r="D35" s="244"/>
      <c r="E35" s="244"/>
      <c r="F35" s="244"/>
      <c r="G35" s="1130" t="s">
        <v>499</v>
      </c>
      <c r="H35" s="1131"/>
      <c r="I35" s="1131"/>
      <c r="J35" s="1132"/>
      <c r="K35" s="294">
        <v>740578</v>
      </c>
      <c r="L35" s="294">
        <v>10132</v>
      </c>
      <c r="M35" s="295">
        <v>11806</v>
      </c>
      <c r="N35" s="296">
        <v>-14.2</v>
      </c>
    </row>
    <row r="36" spans="1:16" ht="27" customHeight="1" x14ac:dyDescent="0.15">
      <c r="A36" s="248"/>
      <c r="B36" s="244"/>
      <c r="C36" s="244"/>
      <c r="D36" s="244"/>
      <c r="E36" s="244"/>
      <c r="F36" s="244"/>
      <c r="G36" s="1130" t="s">
        <v>500</v>
      </c>
      <c r="H36" s="1131"/>
      <c r="I36" s="1131"/>
      <c r="J36" s="1132"/>
      <c r="K36" s="294">
        <v>529445</v>
      </c>
      <c r="L36" s="294">
        <v>7243</v>
      </c>
      <c r="M36" s="295">
        <v>1910</v>
      </c>
      <c r="N36" s="296">
        <v>279.2</v>
      </c>
    </row>
    <row r="37" spans="1:16" ht="13.5" customHeight="1" x14ac:dyDescent="0.15">
      <c r="A37" s="248"/>
      <c r="B37" s="244"/>
      <c r="C37" s="244"/>
      <c r="D37" s="244"/>
      <c r="E37" s="244"/>
      <c r="F37" s="244"/>
      <c r="G37" s="1130" t="s">
        <v>501</v>
      </c>
      <c r="H37" s="1131"/>
      <c r="I37" s="1131"/>
      <c r="J37" s="1132"/>
      <c r="K37" s="294">
        <v>175012</v>
      </c>
      <c r="L37" s="294">
        <v>2394</v>
      </c>
      <c r="M37" s="295">
        <v>1129</v>
      </c>
      <c r="N37" s="296">
        <v>112</v>
      </c>
    </row>
    <row r="38" spans="1:16" ht="27" customHeight="1" x14ac:dyDescent="0.15">
      <c r="A38" s="248"/>
      <c r="B38" s="244"/>
      <c r="C38" s="244"/>
      <c r="D38" s="244"/>
      <c r="E38" s="244"/>
      <c r="F38" s="244"/>
      <c r="G38" s="1133" t="s">
        <v>502</v>
      </c>
      <c r="H38" s="1134"/>
      <c r="I38" s="1134"/>
      <c r="J38" s="1135"/>
      <c r="K38" s="297" t="s">
        <v>483</v>
      </c>
      <c r="L38" s="297" t="s">
        <v>483</v>
      </c>
      <c r="M38" s="298">
        <v>5</v>
      </c>
      <c r="N38" s="299" t="s">
        <v>483</v>
      </c>
      <c r="O38" s="293"/>
    </row>
    <row r="39" spans="1:16" x14ac:dyDescent="0.15">
      <c r="A39" s="248"/>
      <c r="B39" s="244"/>
      <c r="C39" s="244"/>
      <c r="D39" s="244"/>
      <c r="E39" s="244"/>
      <c r="F39" s="244"/>
      <c r="G39" s="1133" t="s">
        <v>503</v>
      </c>
      <c r="H39" s="1134"/>
      <c r="I39" s="1134"/>
      <c r="J39" s="1135"/>
      <c r="K39" s="300">
        <v>-356372</v>
      </c>
      <c r="L39" s="300">
        <v>-4875</v>
      </c>
      <c r="M39" s="301">
        <v>-5126</v>
      </c>
      <c r="N39" s="302">
        <v>-4.9000000000000004</v>
      </c>
      <c r="O39" s="293"/>
    </row>
    <row r="40" spans="1:16" ht="27" customHeight="1" x14ac:dyDescent="0.15">
      <c r="A40" s="248"/>
      <c r="B40" s="244"/>
      <c r="C40" s="244"/>
      <c r="D40" s="244"/>
      <c r="E40" s="244"/>
      <c r="F40" s="244"/>
      <c r="G40" s="1130" t="s">
        <v>504</v>
      </c>
      <c r="H40" s="1131"/>
      <c r="I40" s="1131"/>
      <c r="J40" s="1132"/>
      <c r="K40" s="300">
        <v>-2372680</v>
      </c>
      <c r="L40" s="300">
        <v>-32460</v>
      </c>
      <c r="M40" s="301">
        <v>-37205</v>
      </c>
      <c r="N40" s="302">
        <v>-12.8</v>
      </c>
      <c r="O40" s="293"/>
    </row>
    <row r="41" spans="1:16" x14ac:dyDescent="0.15">
      <c r="A41" s="248"/>
      <c r="B41" s="244"/>
      <c r="C41" s="244"/>
      <c r="D41" s="244"/>
      <c r="E41" s="244"/>
      <c r="F41" s="244"/>
      <c r="G41" s="1136" t="s">
        <v>280</v>
      </c>
      <c r="H41" s="1137"/>
      <c r="I41" s="1137"/>
      <c r="J41" s="1138"/>
      <c r="K41" s="294">
        <v>1618389</v>
      </c>
      <c r="L41" s="300">
        <v>22141</v>
      </c>
      <c r="M41" s="301">
        <v>15917</v>
      </c>
      <c r="N41" s="302">
        <v>39.1</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25" t="s">
        <v>474</v>
      </c>
      <c r="J49" s="1127" t="s">
        <v>508</v>
      </c>
      <c r="K49" s="1128"/>
      <c r="L49" s="1128"/>
      <c r="M49" s="1128"/>
      <c r="N49" s="1129"/>
    </row>
    <row r="50" spans="1:14" x14ac:dyDescent="0.15">
      <c r="A50" s="248"/>
      <c r="B50" s="244"/>
      <c r="C50" s="244"/>
      <c r="D50" s="244"/>
      <c r="E50" s="244"/>
      <c r="F50" s="244"/>
      <c r="G50" s="312"/>
      <c r="H50" s="313"/>
      <c r="I50" s="1126"/>
      <c r="J50" s="314" t="s">
        <v>509</v>
      </c>
      <c r="K50" s="315" t="s">
        <v>510</v>
      </c>
      <c r="L50" s="316" t="s">
        <v>511</v>
      </c>
      <c r="M50" s="317" t="s">
        <v>512</v>
      </c>
      <c r="N50" s="318" t="s">
        <v>513</v>
      </c>
    </row>
    <row r="51" spans="1:14" x14ac:dyDescent="0.15">
      <c r="A51" s="248"/>
      <c r="B51" s="244"/>
      <c r="C51" s="244"/>
      <c r="D51" s="244"/>
      <c r="E51" s="244"/>
      <c r="F51" s="244"/>
      <c r="G51" s="310" t="s">
        <v>514</v>
      </c>
      <c r="H51" s="311"/>
      <c r="I51" s="319">
        <v>3395082</v>
      </c>
      <c r="J51" s="320">
        <v>48271</v>
      </c>
      <c r="K51" s="321">
        <v>-54.4</v>
      </c>
      <c r="L51" s="322">
        <v>61882</v>
      </c>
      <c r="M51" s="323">
        <v>6.7</v>
      </c>
      <c r="N51" s="324">
        <v>-61.1</v>
      </c>
    </row>
    <row r="52" spans="1:14" x14ac:dyDescent="0.15">
      <c r="A52" s="248"/>
      <c r="B52" s="244"/>
      <c r="C52" s="244"/>
      <c r="D52" s="244"/>
      <c r="E52" s="244"/>
      <c r="F52" s="244"/>
      <c r="G52" s="325"/>
      <c r="H52" s="326" t="s">
        <v>515</v>
      </c>
      <c r="I52" s="327">
        <v>1701128</v>
      </c>
      <c r="J52" s="328">
        <v>24186</v>
      </c>
      <c r="K52" s="329">
        <v>-69.900000000000006</v>
      </c>
      <c r="L52" s="330">
        <v>32175</v>
      </c>
      <c r="M52" s="331">
        <v>0</v>
      </c>
      <c r="N52" s="332">
        <v>-69.900000000000006</v>
      </c>
    </row>
    <row r="53" spans="1:14" x14ac:dyDescent="0.15">
      <c r="A53" s="248"/>
      <c r="B53" s="244"/>
      <c r="C53" s="244"/>
      <c r="D53" s="244"/>
      <c r="E53" s="244"/>
      <c r="F53" s="244"/>
      <c r="G53" s="310" t="s">
        <v>516</v>
      </c>
      <c r="H53" s="311"/>
      <c r="I53" s="319">
        <v>2453248</v>
      </c>
      <c r="J53" s="320">
        <v>34525</v>
      </c>
      <c r="K53" s="321">
        <v>-28.5</v>
      </c>
      <c r="L53" s="322">
        <v>47569</v>
      </c>
      <c r="M53" s="323">
        <v>-23.1</v>
      </c>
      <c r="N53" s="324">
        <v>-5.4</v>
      </c>
    </row>
    <row r="54" spans="1:14" x14ac:dyDescent="0.15">
      <c r="A54" s="248"/>
      <c r="B54" s="244"/>
      <c r="C54" s="244"/>
      <c r="D54" s="244"/>
      <c r="E54" s="244"/>
      <c r="F54" s="244"/>
      <c r="G54" s="325"/>
      <c r="H54" s="326" t="s">
        <v>515</v>
      </c>
      <c r="I54" s="327">
        <v>1186853</v>
      </c>
      <c r="J54" s="328">
        <v>16703</v>
      </c>
      <c r="K54" s="329">
        <v>-30.9</v>
      </c>
      <c r="L54" s="330">
        <v>26255</v>
      </c>
      <c r="M54" s="331">
        <v>-18.399999999999999</v>
      </c>
      <c r="N54" s="332">
        <v>-12.5</v>
      </c>
    </row>
    <row r="55" spans="1:14" x14ac:dyDescent="0.15">
      <c r="A55" s="248"/>
      <c r="B55" s="244"/>
      <c r="C55" s="244"/>
      <c r="D55" s="244"/>
      <c r="E55" s="244"/>
      <c r="F55" s="244"/>
      <c r="G55" s="310" t="s">
        <v>517</v>
      </c>
      <c r="H55" s="311"/>
      <c r="I55" s="319">
        <v>4670894</v>
      </c>
      <c r="J55" s="320">
        <v>64771</v>
      </c>
      <c r="K55" s="321">
        <v>87.6</v>
      </c>
      <c r="L55" s="322">
        <v>50880</v>
      </c>
      <c r="M55" s="323">
        <v>7</v>
      </c>
      <c r="N55" s="324">
        <v>80.599999999999994</v>
      </c>
    </row>
    <row r="56" spans="1:14" x14ac:dyDescent="0.15">
      <c r="A56" s="248"/>
      <c r="B56" s="244"/>
      <c r="C56" s="244"/>
      <c r="D56" s="244"/>
      <c r="E56" s="244"/>
      <c r="F56" s="244"/>
      <c r="G56" s="325"/>
      <c r="H56" s="326" t="s">
        <v>515</v>
      </c>
      <c r="I56" s="327">
        <v>1772464</v>
      </c>
      <c r="J56" s="328">
        <v>24579</v>
      </c>
      <c r="K56" s="329">
        <v>47.2</v>
      </c>
      <c r="L56" s="330">
        <v>26879</v>
      </c>
      <c r="M56" s="331">
        <v>2.4</v>
      </c>
      <c r="N56" s="332">
        <v>44.8</v>
      </c>
    </row>
    <row r="57" spans="1:14" x14ac:dyDescent="0.15">
      <c r="A57" s="248"/>
      <c r="B57" s="244"/>
      <c r="C57" s="244"/>
      <c r="D57" s="244"/>
      <c r="E57" s="244"/>
      <c r="F57" s="244"/>
      <c r="G57" s="310" t="s">
        <v>518</v>
      </c>
      <c r="H57" s="311"/>
      <c r="I57" s="319">
        <v>4571352</v>
      </c>
      <c r="J57" s="320">
        <v>63242</v>
      </c>
      <c r="K57" s="321">
        <v>-2.4</v>
      </c>
      <c r="L57" s="322">
        <v>63956</v>
      </c>
      <c r="M57" s="323">
        <v>25.7</v>
      </c>
      <c r="N57" s="324">
        <v>-28.1</v>
      </c>
    </row>
    <row r="58" spans="1:14" x14ac:dyDescent="0.15">
      <c r="A58" s="248"/>
      <c r="B58" s="244"/>
      <c r="C58" s="244"/>
      <c r="D58" s="244"/>
      <c r="E58" s="244"/>
      <c r="F58" s="244"/>
      <c r="G58" s="325"/>
      <c r="H58" s="326" t="s">
        <v>515</v>
      </c>
      <c r="I58" s="327">
        <v>1966911</v>
      </c>
      <c r="J58" s="328">
        <v>27211</v>
      </c>
      <c r="K58" s="329">
        <v>10.7</v>
      </c>
      <c r="L58" s="330">
        <v>29239</v>
      </c>
      <c r="M58" s="331">
        <v>8.8000000000000007</v>
      </c>
      <c r="N58" s="332">
        <v>1.9</v>
      </c>
    </row>
    <row r="59" spans="1:14" x14ac:dyDescent="0.15">
      <c r="A59" s="248"/>
      <c r="B59" s="244"/>
      <c r="C59" s="244"/>
      <c r="D59" s="244"/>
      <c r="E59" s="244"/>
      <c r="F59" s="244"/>
      <c r="G59" s="310" t="s">
        <v>519</v>
      </c>
      <c r="H59" s="311"/>
      <c r="I59" s="319">
        <v>2008550</v>
      </c>
      <c r="J59" s="320">
        <v>27479</v>
      </c>
      <c r="K59" s="321">
        <v>-56.5</v>
      </c>
      <c r="L59" s="322">
        <v>66255</v>
      </c>
      <c r="M59" s="323">
        <v>3.6</v>
      </c>
      <c r="N59" s="324">
        <v>-60.1</v>
      </c>
    </row>
    <row r="60" spans="1:14" x14ac:dyDescent="0.15">
      <c r="A60" s="248"/>
      <c r="B60" s="244"/>
      <c r="C60" s="244"/>
      <c r="D60" s="244"/>
      <c r="E60" s="244"/>
      <c r="F60" s="244"/>
      <c r="G60" s="325"/>
      <c r="H60" s="326" t="s">
        <v>515</v>
      </c>
      <c r="I60" s="333">
        <v>1159426</v>
      </c>
      <c r="J60" s="328">
        <v>15862</v>
      </c>
      <c r="K60" s="329">
        <v>-41.7</v>
      </c>
      <c r="L60" s="330">
        <v>31822</v>
      </c>
      <c r="M60" s="331">
        <v>8.8000000000000007</v>
      </c>
      <c r="N60" s="332">
        <v>-50.5</v>
      </c>
    </row>
    <row r="61" spans="1:14" x14ac:dyDescent="0.15">
      <c r="A61" s="248"/>
      <c r="B61" s="244"/>
      <c r="C61" s="244"/>
      <c r="D61" s="244"/>
      <c r="E61" s="244"/>
      <c r="F61" s="244"/>
      <c r="G61" s="310" t="s">
        <v>520</v>
      </c>
      <c r="H61" s="334"/>
      <c r="I61" s="335">
        <v>3419825</v>
      </c>
      <c r="J61" s="336">
        <v>47658</v>
      </c>
      <c r="K61" s="337">
        <v>-10.8</v>
      </c>
      <c r="L61" s="338">
        <v>58108</v>
      </c>
      <c r="M61" s="339">
        <v>4</v>
      </c>
      <c r="N61" s="324">
        <v>-14.8</v>
      </c>
    </row>
    <row r="62" spans="1:14" x14ac:dyDescent="0.15">
      <c r="A62" s="248"/>
      <c r="B62" s="244"/>
      <c r="C62" s="244"/>
      <c r="D62" s="244"/>
      <c r="E62" s="244"/>
      <c r="F62" s="244"/>
      <c r="G62" s="325"/>
      <c r="H62" s="326" t="s">
        <v>515</v>
      </c>
      <c r="I62" s="327">
        <v>1557356</v>
      </c>
      <c r="J62" s="328">
        <v>21708</v>
      </c>
      <c r="K62" s="329">
        <v>-16.899999999999999</v>
      </c>
      <c r="L62" s="330">
        <v>29274</v>
      </c>
      <c r="M62" s="331">
        <v>0.3</v>
      </c>
      <c r="N62" s="332">
        <v>-17.2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0" zoomScaleNormal="70" zoomScaleSheetLayoutView="100" workbookViewId="0">
      <selection activeCell="BN16" sqref="BN16:BU16"/>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39" t="s">
        <v>3</v>
      </c>
      <c r="D47" s="1139"/>
      <c r="E47" s="1140"/>
      <c r="F47" s="11">
        <v>23.99</v>
      </c>
      <c r="G47" s="12">
        <v>25.36</v>
      </c>
      <c r="H47" s="12">
        <v>27.29</v>
      </c>
      <c r="I47" s="12">
        <v>29.87</v>
      </c>
      <c r="J47" s="13">
        <v>26.13</v>
      </c>
    </row>
    <row r="48" spans="2:10" ht="57.75" customHeight="1" x14ac:dyDescent="0.15">
      <c r="B48" s="14"/>
      <c r="C48" s="1141" t="s">
        <v>4</v>
      </c>
      <c r="D48" s="1141"/>
      <c r="E48" s="1142"/>
      <c r="F48" s="15">
        <v>2.5499999999999998</v>
      </c>
      <c r="G48" s="16">
        <v>2.62</v>
      </c>
      <c r="H48" s="16">
        <v>2.93</v>
      </c>
      <c r="I48" s="16">
        <v>2.5</v>
      </c>
      <c r="J48" s="17">
        <v>1.9</v>
      </c>
    </row>
    <row r="49" spans="2:10" ht="57.75" customHeight="1" thickBot="1" x14ac:dyDescent="0.2">
      <c r="B49" s="18"/>
      <c r="C49" s="1143" t="s">
        <v>5</v>
      </c>
      <c r="D49" s="1143"/>
      <c r="E49" s="1144"/>
      <c r="F49" s="19">
        <v>1.6</v>
      </c>
      <c r="G49" s="20">
        <v>1.85</v>
      </c>
      <c r="H49" s="20">
        <v>2.93</v>
      </c>
      <c r="I49" s="20">
        <v>2.5499999999999998</v>
      </c>
      <c r="J49" s="21" t="s">
        <v>527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election activeCell="BN16" sqref="BN16:BU16"/>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51" t="s">
        <v>528</v>
      </c>
      <c r="D34" s="1151"/>
      <c r="E34" s="1152"/>
      <c r="F34" s="32">
        <v>8.0299999999999994</v>
      </c>
      <c r="G34" s="33">
        <v>8.64</v>
      </c>
      <c r="H34" s="33">
        <v>9.2899999999999991</v>
      </c>
      <c r="I34" s="33">
        <v>10.79</v>
      </c>
      <c r="J34" s="34">
        <v>12.43</v>
      </c>
      <c r="K34" s="22"/>
      <c r="L34" s="22"/>
      <c r="M34" s="22"/>
      <c r="N34" s="22"/>
      <c r="O34" s="22"/>
      <c r="P34" s="22"/>
    </row>
    <row r="35" spans="1:16" ht="39" customHeight="1" x14ac:dyDescent="0.15">
      <c r="A35" s="22"/>
      <c r="B35" s="35"/>
      <c r="C35" s="1145" t="s">
        <v>529</v>
      </c>
      <c r="D35" s="1146"/>
      <c r="E35" s="1147"/>
      <c r="F35" s="36">
        <v>2.54</v>
      </c>
      <c r="G35" s="37">
        <v>2.61</v>
      </c>
      <c r="H35" s="37">
        <v>2.92</v>
      </c>
      <c r="I35" s="37">
        <v>2.4900000000000002</v>
      </c>
      <c r="J35" s="38">
        <v>1.89</v>
      </c>
      <c r="K35" s="22"/>
      <c r="L35" s="22"/>
      <c r="M35" s="22"/>
      <c r="N35" s="22"/>
      <c r="O35" s="22"/>
      <c r="P35" s="22"/>
    </row>
    <row r="36" spans="1:16" ht="39" customHeight="1" x14ac:dyDescent="0.15">
      <c r="A36" s="22"/>
      <c r="B36" s="35"/>
      <c r="C36" s="1145" t="s">
        <v>530</v>
      </c>
      <c r="D36" s="1146"/>
      <c r="E36" s="1147"/>
      <c r="F36" s="36">
        <v>0.43</v>
      </c>
      <c r="G36" s="37">
        <v>0.32</v>
      </c>
      <c r="H36" s="37">
        <v>0.2</v>
      </c>
      <c r="I36" s="37">
        <v>0.7</v>
      </c>
      <c r="J36" s="38">
        <v>0.85</v>
      </c>
      <c r="K36" s="22"/>
      <c r="L36" s="22"/>
      <c r="M36" s="22"/>
      <c r="N36" s="22"/>
      <c r="O36" s="22"/>
      <c r="P36" s="22"/>
    </row>
    <row r="37" spans="1:16" ht="39" customHeight="1" x14ac:dyDescent="0.15">
      <c r="A37" s="22"/>
      <c r="B37" s="35"/>
      <c r="C37" s="1145" t="s">
        <v>531</v>
      </c>
      <c r="D37" s="1146"/>
      <c r="E37" s="1147"/>
      <c r="F37" s="36">
        <v>1.25</v>
      </c>
      <c r="G37" s="37">
        <v>1.26</v>
      </c>
      <c r="H37" s="37">
        <v>0.56999999999999995</v>
      </c>
      <c r="I37" s="37">
        <v>0.36</v>
      </c>
      <c r="J37" s="38">
        <v>0.14000000000000001</v>
      </c>
      <c r="K37" s="22"/>
      <c r="L37" s="22"/>
      <c r="M37" s="22"/>
      <c r="N37" s="22"/>
      <c r="O37" s="22"/>
      <c r="P37" s="22"/>
    </row>
    <row r="38" spans="1:16" ht="39" customHeight="1" x14ac:dyDescent="0.15">
      <c r="A38" s="22"/>
      <c r="B38" s="35"/>
      <c r="C38" s="1145" t="s">
        <v>532</v>
      </c>
      <c r="D38" s="1146"/>
      <c r="E38" s="1147"/>
      <c r="F38" s="36">
        <v>0.02</v>
      </c>
      <c r="G38" s="37">
        <v>0.01</v>
      </c>
      <c r="H38" s="37">
        <v>0.03</v>
      </c>
      <c r="I38" s="37">
        <v>0.03</v>
      </c>
      <c r="J38" s="38">
        <v>0.05</v>
      </c>
      <c r="K38" s="22"/>
      <c r="L38" s="22"/>
      <c r="M38" s="22"/>
      <c r="N38" s="22"/>
      <c r="O38" s="22"/>
      <c r="P38" s="22"/>
    </row>
    <row r="39" spans="1:16" ht="39" customHeight="1" x14ac:dyDescent="0.15">
      <c r="A39" s="22"/>
      <c r="B39" s="35"/>
      <c r="C39" s="1145" t="s">
        <v>533</v>
      </c>
      <c r="D39" s="1146"/>
      <c r="E39" s="1147"/>
      <c r="F39" s="36">
        <v>0.1</v>
      </c>
      <c r="G39" s="37">
        <v>0.12</v>
      </c>
      <c r="H39" s="37">
        <v>0.13</v>
      </c>
      <c r="I39" s="37">
        <v>0.09</v>
      </c>
      <c r="J39" s="38">
        <v>0.05</v>
      </c>
      <c r="K39" s="22"/>
      <c r="L39" s="22"/>
      <c r="M39" s="22"/>
      <c r="N39" s="22"/>
      <c r="O39" s="22"/>
      <c r="P39" s="22"/>
    </row>
    <row r="40" spans="1:16" ht="39" customHeight="1" x14ac:dyDescent="0.15">
      <c r="A40" s="22"/>
      <c r="B40" s="35"/>
      <c r="C40" s="1145" t="s">
        <v>534</v>
      </c>
      <c r="D40" s="1146"/>
      <c r="E40" s="1147"/>
      <c r="F40" s="36">
        <v>0.01</v>
      </c>
      <c r="G40" s="37">
        <v>0.02</v>
      </c>
      <c r="H40" s="37">
        <v>0.02</v>
      </c>
      <c r="I40" s="37">
        <v>0.02</v>
      </c>
      <c r="J40" s="38">
        <v>0.01</v>
      </c>
      <c r="K40" s="22"/>
      <c r="L40" s="22"/>
      <c r="M40" s="22"/>
      <c r="N40" s="22"/>
      <c r="O40" s="22"/>
      <c r="P40" s="22"/>
    </row>
    <row r="41" spans="1:16" ht="39" customHeight="1" x14ac:dyDescent="0.15">
      <c r="A41" s="22"/>
      <c r="B41" s="35"/>
      <c r="C41" s="1145" t="s">
        <v>535</v>
      </c>
      <c r="D41" s="1146"/>
      <c r="E41" s="1147"/>
      <c r="F41" s="36" t="s">
        <v>483</v>
      </c>
      <c r="G41" s="37" t="s">
        <v>483</v>
      </c>
      <c r="H41" s="37" t="s">
        <v>483</v>
      </c>
      <c r="I41" s="37">
        <v>0</v>
      </c>
      <c r="J41" s="38">
        <v>0</v>
      </c>
      <c r="K41" s="22"/>
      <c r="L41" s="22"/>
      <c r="M41" s="22"/>
      <c r="N41" s="22"/>
      <c r="O41" s="22"/>
      <c r="P41" s="22"/>
    </row>
    <row r="42" spans="1:16" ht="39" customHeight="1" x14ac:dyDescent="0.15">
      <c r="A42" s="22"/>
      <c r="B42" s="39"/>
      <c r="C42" s="1145" t="s">
        <v>536</v>
      </c>
      <c r="D42" s="1146"/>
      <c r="E42" s="1147"/>
      <c r="F42" s="36" t="s">
        <v>483</v>
      </c>
      <c r="G42" s="37" t="s">
        <v>483</v>
      </c>
      <c r="H42" s="37" t="s">
        <v>483</v>
      </c>
      <c r="I42" s="37" t="s">
        <v>483</v>
      </c>
      <c r="J42" s="38" t="s">
        <v>483</v>
      </c>
      <c r="K42" s="22"/>
      <c r="L42" s="22"/>
      <c r="M42" s="22"/>
      <c r="N42" s="22"/>
      <c r="O42" s="22"/>
      <c r="P42" s="22"/>
    </row>
    <row r="43" spans="1:16" ht="39" customHeight="1" thickBot="1" x14ac:dyDescent="0.2">
      <c r="A43" s="22"/>
      <c r="B43" s="40"/>
      <c r="C43" s="1148" t="s">
        <v>537</v>
      </c>
      <c r="D43" s="1149"/>
      <c r="E43" s="1150"/>
      <c r="F43" s="41">
        <v>0</v>
      </c>
      <c r="G43" s="42" t="s">
        <v>483</v>
      </c>
      <c r="H43" s="42" t="s">
        <v>483</v>
      </c>
      <c r="I43" s="42" t="s">
        <v>483</v>
      </c>
      <c r="J43" s="43" t="s">
        <v>483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1" zoomScale="55" zoomScaleNormal="55" zoomScaleSheetLayoutView="55" workbookViewId="0">
      <selection activeCell="BN16" sqref="BN16:BU16"/>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2719</v>
      </c>
      <c r="L45" s="60">
        <v>2780</v>
      </c>
      <c r="M45" s="60">
        <v>2846</v>
      </c>
      <c r="N45" s="60">
        <v>2817</v>
      </c>
      <c r="O45" s="61">
        <v>2902</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483</v>
      </c>
      <c r="L46" s="64" t="s">
        <v>483</v>
      </c>
      <c r="M46" s="64" t="s">
        <v>483</v>
      </c>
      <c r="N46" s="64" t="s">
        <v>483</v>
      </c>
      <c r="O46" s="65" t="s">
        <v>483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483</v>
      </c>
      <c r="L47" s="64" t="s">
        <v>483</v>
      </c>
      <c r="M47" s="64" t="s">
        <v>483</v>
      </c>
      <c r="N47" s="64" t="s">
        <v>483</v>
      </c>
      <c r="O47" s="65" t="s">
        <v>483</v>
      </c>
      <c r="P47" s="48"/>
      <c r="Q47" s="48"/>
      <c r="R47" s="48"/>
      <c r="S47" s="48"/>
      <c r="T47" s="48"/>
      <c r="U47" s="48"/>
    </row>
    <row r="48" spans="1:21" ht="30.75" customHeight="1" x14ac:dyDescent="0.15">
      <c r="A48" s="48"/>
      <c r="B48" s="1163"/>
      <c r="C48" s="1164"/>
      <c r="D48" s="62"/>
      <c r="E48" s="1155" t="s">
        <v>15</v>
      </c>
      <c r="F48" s="1155"/>
      <c r="G48" s="1155"/>
      <c r="H48" s="1155"/>
      <c r="I48" s="1155"/>
      <c r="J48" s="1156"/>
      <c r="K48" s="63">
        <v>665</v>
      </c>
      <c r="L48" s="64">
        <v>670</v>
      </c>
      <c r="M48" s="64">
        <v>688</v>
      </c>
      <c r="N48" s="64">
        <v>628</v>
      </c>
      <c r="O48" s="65">
        <v>741</v>
      </c>
      <c r="P48" s="48"/>
      <c r="Q48" s="48"/>
      <c r="R48" s="48"/>
      <c r="S48" s="48"/>
      <c r="T48" s="48"/>
      <c r="U48" s="48"/>
    </row>
    <row r="49" spans="1:21" ht="30.75" customHeight="1" x14ac:dyDescent="0.15">
      <c r="A49" s="48"/>
      <c r="B49" s="1163"/>
      <c r="C49" s="1164"/>
      <c r="D49" s="62"/>
      <c r="E49" s="1155" t="s">
        <v>16</v>
      </c>
      <c r="F49" s="1155"/>
      <c r="G49" s="1155"/>
      <c r="H49" s="1155"/>
      <c r="I49" s="1155"/>
      <c r="J49" s="1156"/>
      <c r="K49" s="63">
        <v>479</v>
      </c>
      <c r="L49" s="64">
        <v>468</v>
      </c>
      <c r="M49" s="64">
        <v>475</v>
      </c>
      <c r="N49" s="64">
        <v>532</v>
      </c>
      <c r="O49" s="65">
        <v>529</v>
      </c>
      <c r="P49" s="48"/>
      <c r="Q49" s="48"/>
      <c r="R49" s="48"/>
      <c r="S49" s="48"/>
      <c r="T49" s="48"/>
      <c r="U49" s="48"/>
    </row>
    <row r="50" spans="1:21" ht="30.75" customHeight="1" x14ac:dyDescent="0.15">
      <c r="A50" s="48"/>
      <c r="B50" s="1163"/>
      <c r="C50" s="1164"/>
      <c r="D50" s="62"/>
      <c r="E50" s="1155" t="s">
        <v>17</v>
      </c>
      <c r="F50" s="1155"/>
      <c r="G50" s="1155"/>
      <c r="H50" s="1155"/>
      <c r="I50" s="1155"/>
      <c r="J50" s="1156"/>
      <c r="K50" s="63">
        <v>449</v>
      </c>
      <c r="L50" s="64">
        <v>471</v>
      </c>
      <c r="M50" s="64">
        <v>2809</v>
      </c>
      <c r="N50" s="64">
        <v>1462</v>
      </c>
      <c r="O50" s="65">
        <v>175</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483</v>
      </c>
      <c r="L51" s="64" t="s">
        <v>483</v>
      </c>
      <c r="M51" s="64" t="s">
        <v>483</v>
      </c>
      <c r="N51" s="64" t="s">
        <v>483</v>
      </c>
      <c r="O51" s="65" t="s">
        <v>483</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2706</v>
      </c>
      <c r="L52" s="64">
        <v>2583</v>
      </c>
      <c r="M52" s="64">
        <v>5177</v>
      </c>
      <c r="N52" s="64">
        <v>3703</v>
      </c>
      <c r="O52" s="65">
        <v>2728</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1606</v>
      </c>
      <c r="L53" s="69">
        <v>1806</v>
      </c>
      <c r="M53" s="69">
        <v>1641</v>
      </c>
      <c r="N53" s="69">
        <v>1736</v>
      </c>
      <c r="O53" s="70">
        <v>1619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2016-04-21T07:33:18Z</cp:lastPrinted>
  <dcterms:created xsi:type="dcterms:W3CDTF">2016-02-15T01:42:41Z</dcterms:created>
  <dcterms:modified xsi:type="dcterms:W3CDTF">2016-05-09T02:27:11Z</dcterms:modified>
</cp:coreProperties>
</file>