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v-jh151\財政課\財政\財政係\決算関連HP公表\R06決算関連\08_公表\"/>
    </mc:Choice>
  </mc:AlternateContent>
  <xr:revisionPtr revIDLastSave="0" documentId="8_{D95A4B8F-7442-400D-8B40-34D079FCBE1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E34" i="10"/>
  <c r="C34" i="10"/>
  <c r="BW35" i="10" l="1"/>
  <c r="BW36" i="10" s="1"/>
  <c r="BW37" i="10" s="1"/>
  <c r="BW38" i="10" s="1"/>
  <c r="BW39" i="10" s="1"/>
  <c r="BW40" i="10" s="1"/>
  <c r="BW41" i="10" s="1"/>
  <c r="BW42" i="10" s="1"/>
  <c r="BW43"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alcChain>
</file>

<file path=xl/sharedStrings.xml><?xml version="1.0" encoding="utf-8"?>
<sst xmlns="http://schemas.openxmlformats.org/spreadsheetml/2006/main" count="1193" uniqueCount="644">
  <si>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</si>
  <si>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</si>
  <si>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</si>
  <si>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</si>
  <si>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</si>
  <si>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</si>
  <si>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</si>
  <si>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</si>
  <si>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</si>
  <si>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</si>
  <si>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</si>
  <si>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</si>
  <si>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</si>
  <si>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</si>
  <si>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</si>
  <si>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</si>
  <si>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</si>
  <si>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</si>
  <si>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</si>
  <si>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</si>
  <si>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</si>
  <si>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</si>
  <si>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</si>
  <si>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</si>
  <si>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</si>
  <si>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</si>
  <si>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</si>
  <si>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</si>
  <si>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</si>
  <si>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</si>
  <si>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</si>
  <si>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</si>
  <si>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</si>
  <si>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</si>
  <si>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</si>
  <si>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</si>
  <si>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</si>
  <si>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</si>
  <si>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</si>
  <si>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</si>
  <si>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</si>
  <si>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</si>
  <si>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</si>
  <si>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</si>
  <si>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</si>
  <si>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</si>
  <si>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</si>
  <si>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</si>
  <si>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</si>
  <si>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</si>
  <si>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</si>
  <si>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</si>
  <si>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</si>
  <si>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</si>
  <si>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</si>
  <si>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</si>
  <si>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</si>
  <si>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</si>
  <si>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</si>
  <si>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</si>
  <si>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</si>
  <si>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</si>
  <si>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</si>
  <si>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</si>
  <si>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</si>
  <si>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</si>
  <si>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</si>
  <si>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</si>
  <si>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</si>
  <si>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</si>
  <si>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</si>
  <si>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</si>
  <si>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</si>
  <si>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</si>
  <si>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</si>
  <si>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</si>
  <si>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</si>
  <si>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</si>
  <si>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</si>
  <si>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</si>
  <si>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</si>
  <si>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</si>
  <si>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</si>
  <si>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</si>
  <si>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</si>
  <si>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</si>
  <si>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</si>
  <si>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</si>
  <si>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</si>
  <si>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</si>
  <si>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</si>
  <si>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</si>
  <si>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</si>
  <si>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</si>
  <si>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</si>
  <si>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</si>
  <si>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</si>
  <si>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</si>
  <si>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</si>
  <si>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</si>
  <si>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</si>
  <si>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</si>
  <si>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</si>
  <si>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</si>
  <si>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</si>
  <si>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</si>
  <si>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</si>
  <si>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</si>
  <si>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</si>
  <si>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</si>
  <si>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</si>
  <si>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</si>
  <si>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</si>
  <si>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</si>
  <si>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</si>
  <si>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</si>
  <si>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</si>
  <si>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</si>
  <si>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</si>
  <si>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</si>
  <si>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</si>
  <si>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</si>
  <si>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</si>
  <si>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</si>
  <si>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</si>
  <si>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</si>
  <si>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</si>
  <si>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</si>
  <si>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</si>
  <si>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</si>
  <si>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</si>
  <si>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</si>
  <si>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</si>
  <si>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</si>
  <si>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</si>
  <si>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</si>
  <si>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</si>
  <si>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</si>
  <si>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</si>
  <si>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</si>
  <si>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</si>
  <si>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</si>
  <si>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</si>
  <si>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</si>
  <si>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</si>
  <si>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</si>
  <si>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</si>
  <si>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</si>
  <si>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</si>
  <si>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</si>
  <si>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</si>
  <si>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</si>
  <si>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</si>
  <si>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</si>
  <si>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</si>
  <si>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</si>
  <si>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</si>
  <si>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</si>
  <si>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</si>
  <si>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</si>
  <si>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</si>
  <si>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</si>
  <si>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</si>
  <si>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</si>
  <si>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</si>
  <si>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</si>
  <si>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</si>
  <si>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</si>
  <si>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</si>
  <si>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</si>
  <si>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</si>
  <si>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</si>
  <si>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</si>
  <si>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</si>
  <si>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</si>
  <si>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</si>
  <si>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</si>
  <si>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</si>
  <si>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</si>
  <si>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</si>
  <si>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</si>
  <si>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</si>
  <si>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</si>
  <si>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</si>
  <si>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</si>
  <si>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</si>
  <si>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</si>
  <si>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</si>
  <si>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</si>
  <si>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</si>
  <si>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</si>
  <si>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</si>
  <si>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</si>
  <si>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</si>
  <si>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</si>
  <si>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</si>
  <si>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</si>
  <si>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</si>
  <si>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</si>
  <si>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</si>
  <si>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</si>
  <si>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</si>
  <si>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</si>
  <si>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京都府木津川市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</si>
  <si>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</si>
  <si>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</si>
  <si>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</si>
  <si>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</si>
  <si>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</si>
  <si>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</si>
  <si>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</si>
  <si>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</si>
  <si>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</si>
  <si>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</si>
  <si>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</si>
  <si>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</si>
  <si>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</si>
  <si>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</si>
  <si>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</si>
  <si>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</si>
  <si>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</si>
  <si>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</si>
  <si>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</si>
  <si>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</si>
  <si>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</si>
  <si>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</si>
  <si>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</si>
  <si>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</si>
  <si>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</si>
  <si>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</si>
  <si>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</si>
  <si>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</si>
  <si>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</si>
  <si>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</si>
  <si>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</si>
  <si>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</si>
  <si>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</si>
  <si>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</si>
  <si>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</si>
  <si>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</si>
  <si>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</si>
  <si>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</si>
  <si>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</si>
  <si>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</si>
  <si>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</si>
  <si>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</si>
  <si>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</si>
  <si>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</si>
  <si>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</si>
  <si>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</si>
  <si>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</si>
  <si>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</si>
  <si>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</si>
  <si>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</si>
  <si>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</si>
  <si>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</si>
  <si>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</si>
  <si>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</si>
  <si>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</si>
  <si>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</si>
  <si>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</si>
  <si>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</si>
  <si>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</si>
  <si>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</si>
  <si>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</si>
  <si>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</si>
  <si>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</si>
  <si>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</si>
  <si>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</si>
  <si>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</si>
  <si>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</si>
  <si>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</si>
  <si>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</si>
  <si>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</si>
  <si>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</si>
  <si>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</si>
  <si>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</si>
  <si>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</si>
  <si>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</si>
  <si>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</si>
  <si>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</si>
  <si>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</si>
  <si>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</si>
  <si>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</si>
  <si>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</si>
  <si>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</si>
  <si>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</si>
  <si>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</si>
  <si>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</si>
  <si>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</si>
  <si>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</si>
  <si>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</si>
  <si>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</si>
  <si>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</si>
  <si>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</si>
  <si>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</si>
  <si>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</si>
  <si>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</si>
  <si>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</si>
  <si>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</si>
  <si>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</si>
  <si>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</si>
  <si>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</si>
  <si>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</si>
  <si>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</si>
  <si>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</si>
  <si>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</si>
  <si>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</si>
  <si>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</si>
  <si>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</si>
  <si>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</si>
  <si>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</si>
  <si>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</si>
  <si>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</si>
  <si>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</si>
  <si>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</si>
  <si>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</si>
  <si>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</si>
  <si>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</si>
  <si>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</si>
  <si>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</si>
  <si>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</si>
  <si>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</si>
  <si>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</si>
  <si>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</si>
  <si>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</si>
  <si>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</si>
  <si>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</si>
  <si>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</si>
  <si>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</si>
  <si>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</si>
  <si>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</si>
  <si>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</si>
  <si>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</si>
  <si>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</si>
  <si>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</si>
  <si>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</si>
  <si>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</si>
  <si>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</si>
  <si>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</si>
  <si>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</si>
  <si>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</si>
  <si>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</si>
  <si>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</si>
  <si>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</si>
  <si>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</si>
  <si>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</si>
  <si>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</si>
  <si>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</si>
  <si>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</si>
  <si>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</si>
  <si>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</si>
  <si>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</si>
  <si>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</si>
  <si>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京都府木津川市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</si>
  <si>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</si>
  <si>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</si>
  <si>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</si>
  <si>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</si>
  <si>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</si>
  <si>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</si>
  <si>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</si>
  <si>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</si>
  <si>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</si>
  <si>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</si>
  <si>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</si>
  <si>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</si>
  <si>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</si>
  <si>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</si>
  <si>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</si>
  <si>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</si>
  <si>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</si>
  <si>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</si>
  <si>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</si>
  <si>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</si>
  <si>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旧木津町準財産区特別会計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</si>
  <si>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</si>
  <si>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</si>
  <si>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</si>
  <si>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</si>
  <si>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</si>
  <si>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</si>
  <si>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</si>
  <si>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</si>
  <si>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</si>
  <si>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</si>
  <si>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</si>
  <si>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</si>
  <si>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</si>
  <si>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</si>
  <si>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</si>
  <si>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</si>
  <si>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</si>
  <si>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</si>
  <si>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</si>
  <si>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</si>
  <si>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</si>
  <si>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</si>
  <si>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</si>
  <si>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</si>
  <si>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</si>
  <si>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</si>
  <si>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</si>
  <si>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</si>
  <si>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</si>
  <si>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</si>
  <si>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</si>
  <si>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</si>
  <si>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</si>
  <si>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</si>
  <si>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</si>
  <si>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</si>
  <si>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</si>
  <si>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</si>
  <si>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</si>
  <si>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</si>
  <si>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</si>
  <si>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</si>
  <si>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</si>
  <si>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</si>
  <si>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</si>
  <si>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</si>
  <si>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</si>
  <si>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</si>
  <si>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</si>
  <si>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</si>
  <si>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</si>
  <si>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</si>
  <si>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</si>
  <si>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</si>
  <si>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</si>
  <si>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</si>
  <si>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</si>
  <si>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</si>
  <si>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</si>
  <si>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</si>
  <si>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</si>
  <si>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</si>
  <si>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</si>
  <si>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</si>
  <si>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</si>
  <si>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</si>
  <si>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</si>
  <si>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</si>
  <si>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</si>
  <si>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</si>
  <si>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</si>
  <si>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</si>
  <si>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</si>
  <si>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</si>
  <si>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</si>
  <si>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</si>
  <si>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</si>
  <si>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</si>
  <si>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</si>
  <si>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</si>
  <si>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</si>
  <si>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</si>
  <si>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</si>
  <si>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</si>
  <si>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</si>
  <si>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</si>
  <si>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</si>
  <si>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</si>
  <si>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</si>
  <si>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</si>
  <si>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</si>
  <si>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</si>
  <si>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</si>
  <si>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</si>
  <si>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</si>
  <si>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</si>
  <si>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</si>
  <si>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</si>
  <si>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</si>
  <si>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</si>
  <si>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</si>
  <si>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</si>
  <si>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</si>
  <si>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</si>
  <si>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</si>
  <si>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</si>
  <si>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</si>
  <si>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</si>
  <si>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</si>
  <si>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</si>
  <si>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</si>
  <si>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</si>
  <si>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</si>
  <si>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</si>
  <si>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</si>
  <si>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</si>
  <si>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</si>
  <si>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</si>
  <si>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</si>
  <si>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</si>
  <si>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</si>
  <si>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</si>
  <si>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</si>
  <si>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</si>
  <si>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</si>
  <si>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</si>
  <si>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</si>
  <si>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</si>
  <si>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</si>
  <si>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</si>
  <si>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</si>
  <si>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</si>
  <si>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</si>
  <si>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</si>
  <si>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</si>
  <si>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</si>
  <si>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</si>
  <si>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</si>
  <si>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</si>
  <si>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</si>
  <si>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</si>
  <si>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</si>
  <si>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</si>
  <si>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</si>
  <si>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</si>
  <si>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</si>
  <si>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</si>
  <si>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</si>
  <si>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</si>
  <si>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</si>
  <si>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</si>
  <si>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</si>
  <si>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</si>
  <si>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</si>
  <si>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0.13</t>
  </si>
  <si>
    <t>▲ 0.86</t>
  </si>
  <si>
    <t>水道事業会計</t>
  </si>
  <si>
    <t>一般会計</t>
  </si>
  <si>
    <t>公共下水道事業会計</t>
  </si>
  <si>
    <t>国民健康保険特別会計</t>
  </si>
  <si>
    <t>後期高齢者医療特別会計</t>
  </si>
  <si>
    <t>介護保険特別会計</t>
  </si>
  <si>
    <t>旧木津町準財産区特別会計</t>
  </si>
  <si>
    <t>その他会計（赤字）</t>
  </si>
  <si>
    <t>その他会計（黒字）</t>
  </si>
  <si>
    <t>R02</t>
    <phoneticPr fontId="5"/>
  </si>
  <si>
    <t>R03</t>
    <phoneticPr fontId="5"/>
  </si>
  <si>
    <t>R04</t>
    <phoneticPr fontId="5"/>
  </si>
  <si>
    <t>R05</t>
    <phoneticPr fontId="5"/>
  </si>
  <si>
    <t>R06</t>
    <phoneticPr fontId="5"/>
  </si>
  <si>
    <t>木津川市公園都市緑化協会</t>
  </si>
  <si>
    <t>3</t>
  </si>
  <si>
    <t>346</t>
  </si>
  <si>
    <t>300</t>
  </si>
  <si>
    <t>木津川市緑と文化・スポーツ振興事業団</t>
  </si>
  <si>
    <t>1</t>
  </si>
  <si>
    <t>16</t>
  </si>
  <si>
    <t>30</t>
  </si>
  <si>
    <t>330</t>
  </si>
  <si>
    <t>34,926</t>
  </si>
  <si>
    <t>34,210</t>
  </si>
  <si>
    <t>716</t>
  </si>
  <si>
    <t>27</t>
  </si>
  <si>
    <t>27,356</t>
  </si>
  <si>
    <t>34,956</t>
  </si>
  <si>
    <t>34,237</t>
  </si>
  <si>
    <t>719</t>
  </si>
  <si>
    <t>7,068</t>
  </si>
  <si>
    <t>6,916</t>
  </si>
  <si>
    <t>152</t>
  </si>
  <si>
    <t>6,180</t>
  </si>
  <si>
    <t>6,175</t>
  </si>
  <si>
    <t>5</t>
  </si>
  <si>
    <t>1,475</t>
  </si>
  <si>
    <t>1,457</t>
  </si>
  <si>
    <t>18</t>
  </si>
  <si>
    <t>1,483</t>
  </si>
  <si>
    <t>372</t>
  </si>
  <si>
    <t>6,875</t>
  </si>
  <si>
    <t>3,596</t>
  </si>
  <si>
    <t>8,358</t>
  </si>
  <si>
    <t>3,968</t>
  </si>
  <si>
    <t>国民健康保険山城病院組合（病院事業会計）</t>
  </si>
  <si>
    <t>国民健康保険山城病院組合（介護老人保健施設事業会計）</t>
  </si>
  <si>
    <t>木津川市精華町環境施設組合</t>
  </si>
  <si>
    <t>京都府市町村職員退職手当組合</t>
  </si>
  <si>
    <t>京都府市町村議会議員公務災害補償等組合</t>
  </si>
  <si>
    <t>相楽中部消防組合</t>
  </si>
  <si>
    <t>相楽広域行政組合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</si>
  <si>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</si>
  <si>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</si>
  <si>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</si>
  <si>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</si>
  <si>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
（後期高齢者医療特別会計）</t>
  </si>
  <si>
    <t>京都地方税機構</t>
  </si>
  <si>
    <t>8,459</t>
  </si>
  <si>
    <t>9,092</t>
  </si>
  <si>
    <t>1,277</t>
  </si>
  <si>
    <t>2,802</t>
  </si>
  <si>
    <t>1,117</t>
  </si>
  <si>
    <t>478</t>
  </si>
  <si>
    <t>491</t>
  </si>
  <si>
    <t>531</t>
  </si>
  <si>
    <t>457</t>
  </si>
  <si>
    <t>827</t>
  </si>
  <si>
    <t>819</t>
  </si>
  <si>
    <t>8</t>
  </si>
  <si>
    <t>256</t>
  </si>
  <si>
    <t>141</t>
  </si>
  <si>
    <t>4,064</t>
  </si>
  <si>
    <t>3,765</t>
  </si>
  <si>
    <t>299</t>
  </si>
  <si>
    <t>2</t>
  </si>
  <si>
    <t>1,549</t>
  </si>
  <si>
    <t>1,504</t>
  </si>
  <si>
    <t>45</t>
  </si>
  <si>
    <t>2,222</t>
  </si>
  <si>
    <t>2,296</t>
  </si>
  <si>
    <t>323</t>
  </si>
  <si>
    <t>291</t>
  </si>
  <si>
    <t>32</t>
  </si>
  <si>
    <t>98</t>
  </si>
  <si>
    <t>96</t>
  </si>
  <si>
    <t>58</t>
  </si>
  <si>
    <t>55</t>
  </si>
  <si>
    <t>51</t>
  </si>
  <si>
    <t>775</t>
  </si>
  <si>
    <t>103</t>
  </si>
  <si>
    <t>672</t>
  </si>
  <si>
    <t>50</t>
  </si>
  <si>
    <t>1,731</t>
  </si>
  <si>
    <t>1,681</t>
  </si>
  <si>
    <t>516</t>
  </si>
  <si>
    <t>431,888</t>
  </si>
  <si>
    <t>423,822</t>
  </si>
  <si>
    <t>8,066</t>
  </si>
  <si>
    <t>87</t>
  </si>
  <si>
    <t>2,645</t>
  </si>
  <si>
    <t>2,643</t>
  </si>
  <si>
    <t/>
  </si>
  <si>
    <t>5,811</t>
  </si>
  <si>
    <t>4,010</t>
  </si>
  <si>
    <t>-</t>
    <phoneticPr fontId="2"/>
  </si>
  <si>
    <t>公共施設等整備基金</t>
    <rPh sb="0" eb="5">
      <t>コウキョウシセツトウ</t>
    </rPh>
    <rPh sb="5" eb="9">
      <t>セイビキキン</t>
    </rPh>
    <phoneticPr fontId="2"/>
  </si>
  <si>
    <t>準財産区等事業基金</t>
    <rPh sb="0" eb="5">
      <t>ジュンザイサンクトウ</t>
    </rPh>
    <rPh sb="5" eb="9">
      <t>ジギョウキキン</t>
    </rPh>
    <phoneticPr fontId="2"/>
  </si>
  <si>
    <t>地域福祉基金</t>
    <rPh sb="0" eb="6">
      <t>チイキフクシキキン</t>
    </rPh>
    <phoneticPr fontId="5"/>
  </si>
  <si>
    <t>循環型社会推進基金</t>
    <rPh sb="0" eb="3">
      <t>ジュンカンガタ</t>
    </rPh>
    <rPh sb="3" eb="5">
      <t>シャカイ</t>
    </rPh>
    <rPh sb="5" eb="7">
      <t>スイシン</t>
    </rPh>
    <rPh sb="7" eb="9">
      <t>キキン</t>
    </rPh>
    <phoneticPr fontId="5"/>
  </si>
  <si>
    <t>合併算定替逓減対策基金</t>
    <rPh sb="0" eb="5">
      <t>ガッペイサンテイガ</t>
    </rPh>
    <rPh sb="5" eb="7">
      <t>テイゲン</t>
    </rPh>
    <rPh sb="7" eb="11">
      <t>タイサクキキン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</si>
</sst>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740-40EA-BC2B-2736FB105B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35856</c:v>
                </c:pt>
                <c:pt idx="1">
                  <c:v>44796</c:v>
                </c:pt>
                <c:pt idx="2">
                  <c:v>43135</c:v>
                </c:pt>
                <c:pt idx="3">
                  <c:v>32563</c:v>
                </c:pt>
                <c:pt idx="4">
                  <c:v>31526</c:v>
                </c:pt>
              </c:numCache>
            </c:numRef>
          </c:val>
          <c:smooth val="0"/>
          <c:extLst>
            <c:ext xmlns:c16="http://schemas.microsoft.com/office/drawing/2014/chart" uri="{C3380CC4-5D6E-409C-BE32-E72D297353CC}">
              <c16:uniqueId val="{00000001-C740-40EA-BC2B-2736FB105B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3.01</c:v>
                </c:pt>
                <c:pt idx="1">
                  <c:v>5.0999999999999996</c:v>
                </c:pt>
                <c:pt idx="2">
                  <c:v>9.58</c:v>
                </c:pt>
                <c:pt idx="3">
                  <c:v>4.55</c:v>
                </c:pt>
                <c:pt idx="4">
                  <c:v>2.86</c:v>
                </c:pt>
              </c:numCache>
            </c:numRef>
          </c:val>
          <c:extLst>
            <c:ext xmlns:c16="http://schemas.microsoft.com/office/drawing/2014/chart" uri="{C3380CC4-5D6E-409C-BE32-E72D297353CC}">
              <c16:uniqueId val="{00000000-CDB5-48C3-8A38-F0EBDFCC71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23.41</c:v>
                </c:pt>
                <c:pt idx="1">
                  <c:v>23.74</c:v>
                </c:pt>
                <c:pt idx="2">
                  <c:v>23.96</c:v>
                </c:pt>
                <c:pt idx="3">
                  <c:v>28.65</c:v>
                </c:pt>
                <c:pt idx="4">
                  <c:v>28.91</c:v>
                </c:pt>
              </c:numCache>
            </c:numRef>
          </c:val>
          <c:extLst>
            <c:ext xmlns:c16="http://schemas.microsoft.com/office/drawing/2014/chart" uri="{C3380CC4-5D6E-409C-BE32-E72D297353CC}">
              <c16:uniqueId val="{00000001-CDB5-48C3-8A38-F0EBDFCC71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1.93</c:v>
                </c:pt>
                <c:pt idx="1">
                  <c:v>3.69</c:v>
                </c:pt>
                <c:pt idx="2">
                  <c:v>4.87</c:v>
                </c:pt>
                <c:pt idx="3">
                  <c:v>-0.13</c:v>
                </c:pt>
                <c:pt idx="4">
                  <c:v>-0.86</c:v>
                </c:pt>
              </c:numCache>
            </c:numRef>
          </c:val>
          <c:smooth val="0"/>
          <c:extLst>
            <c:ext xmlns:c16="http://schemas.microsoft.com/office/drawing/2014/chart" uri="{C3380CC4-5D6E-409C-BE32-E72D297353CC}">
              <c16:uniqueId val="{00000002-CDB5-48C3-8A38-F0EBDFCC71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22-4C8F-AC56-5C7AC6E996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22-4C8F-AC56-5C7AC6E996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22-4C8F-AC56-5C7AC6E9968B}"/>
            </c:ext>
          </c:extLst>
        </c:ser>
        <c:ser>
          <c:idx val="3"/>
          <c:order val="3"/>
          <c:tx>
            <c:strRef>
              <c:f>データシート!$A$30</c:f>
              <c:strCache>
                <c:ptCount val="1"/>
                <c:pt idx="0">
                  <c:v>旧木津町準財産区特別会計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0.35</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222-4C8F-AC56-5C7AC6E9968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0.85</c:v>
                </c:pt>
                <c:pt idx="4">
                  <c:v>#N/A</c:v>
                </c:pt>
                <c:pt idx="5">
                  <c:v>1.23</c:v>
                </c:pt>
                <c:pt idx="6">
                  <c:v>#N/A</c:v>
                </c:pt>
                <c:pt idx="7">
                  <c:v>0.37</c:v>
                </c:pt>
                <c:pt idx="8">
                  <c:v>#N/A</c:v>
                </c:pt>
                <c:pt idx="9">
                  <c:v>0.02</c:v>
                </c:pt>
              </c:numCache>
            </c:numRef>
          </c:val>
          <c:extLst>
            <c:ext xmlns:c16="http://schemas.microsoft.com/office/drawing/2014/chart" uri="{C3380CC4-5D6E-409C-BE32-E72D297353CC}">
              <c16:uniqueId val="{00000004-A222-4C8F-AC56-5C7AC6E9968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0.06</c:v>
                </c:pt>
                <c:pt idx="8">
                  <c:v>#N/A</c:v>
                </c:pt>
                <c:pt idx="9">
                  <c:v>0.09</c:v>
                </c:pt>
              </c:numCache>
            </c:numRef>
          </c:val>
          <c:extLst>
            <c:ext xmlns:c16="http://schemas.microsoft.com/office/drawing/2014/chart" uri="{C3380CC4-5D6E-409C-BE32-E72D297353CC}">
              <c16:uniqueId val="{00000005-A222-4C8F-AC56-5C7AC6E9968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0.52</c:v>
                </c:pt>
                <c:pt idx="4">
                  <c:v>#N/A</c:v>
                </c:pt>
                <c:pt idx="5">
                  <c:v>0.41</c:v>
                </c:pt>
                <c:pt idx="6">
                  <c:v>#N/A</c:v>
                </c:pt>
                <c:pt idx="7">
                  <c:v>0.62</c:v>
                </c:pt>
                <c:pt idx="8">
                  <c:v>#N/A</c:v>
                </c:pt>
                <c:pt idx="9">
                  <c:v>0.77</c:v>
                </c:pt>
              </c:numCache>
            </c:numRef>
          </c:val>
          <c:extLst>
            <c:ext xmlns:c16="http://schemas.microsoft.com/office/drawing/2014/chart" uri="{C3380CC4-5D6E-409C-BE32-E72D297353CC}">
              <c16:uniqueId val="{00000006-A222-4C8F-AC56-5C7AC6E9968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0.42</c:v>
                </c:pt>
                <c:pt idx="2">
                  <c:v>#N/A</c:v>
                </c:pt>
                <c:pt idx="3">
                  <c:v>0.63</c:v>
                </c:pt>
                <c:pt idx="4">
                  <c:v>#N/A</c:v>
                </c:pt>
                <c:pt idx="5">
                  <c:v>0.75</c:v>
                </c:pt>
                <c:pt idx="6">
                  <c:v>#N/A</c:v>
                </c:pt>
                <c:pt idx="7">
                  <c:v>1.31</c:v>
                </c:pt>
                <c:pt idx="8">
                  <c:v>#N/A</c:v>
                </c:pt>
                <c:pt idx="9">
                  <c:v>1.35</c:v>
                </c:pt>
              </c:numCache>
            </c:numRef>
          </c:val>
          <c:extLst>
            <c:ext xmlns:c16="http://schemas.microsoft.com/office/drawing/2014/chart" uri="{C3380CC4-5D6E-409C-BE32-E72D297353CC}">
              <c16:uniqueId val="{00000007-A222-4C8F-AC56-5C7AC6E996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2.64</c:v>
                </c:pt>
                <c:pt idx="2">
                  <c:v>#N/A</c:v>
                </c:pt>
                <c:pt idx="3">
                  <c:v>5.08</c:v>
                </c:pt>
                <c:pt idx="4">
                  <c:v>#N/A</c:v>
                </c:pt>
                <c:pt idx="5">
                  <c:v>9.57</c:v>
                </c:pt>
                <c:pt idx="6">
                  <c:v>#N/A</c:v>
                </c:pt>
                <c:pt idx="7">
                  <c:v>4.53</c:v>
                </c:pt>
                <c:pt idx="8">
                  <c:v>#N/A</c:v>
                </c:pt>
                <c:pt idx="9">
                  <c:v>2.84</c:v>
                </c:pt>
              </c:numCache>
            </c:numRef>
          </c:val>
          <c:extLst>
            <c:ext xmlns:c16="http://schemas.microsoft.com/office/drawing/2014/chart" uri="{C3380CC4-5D6E-409C-BE32-E72D297353CC}">
              <c16:uniqueId val="{00000008-A222-4C8F-AC56-5C7AC6E9968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15.59</c:v>
                </c:pt>
                <c:pt idx="2">
                  <c:v>#N/A</c:v>
                </c:pt>
                <c:pt idx="3">
                  <c:v>14.63</c:v>
                </c:pt>
                <c:pt idx="4">
                  <c:v>#N/A</c:v>
                </c:pt>
                <c:pt idx="5">
                  <c:v>14.05</c:v>
                </c:pt>
                <c:pt idx="6">
                  <c:v>#N/A</c:v>
                </c:pt>
                <c:pt idx="7">
                  <c:v>14.16</c:v>
                </c:pt>
                <c:pt idx="8">
                  <c:v>#N/A</c:v>
                </c:pt>
                <c:pt idx="9">
                  <c:v>13.97</c:v>
                </c:pt>
              </c:numCache>
            </c:numRef>
          </c:val>
          <c:extLst>
            <c:ext xmlns:c16="http://schemas.microsoft.com/office/drawing/2014/chart" uri="{C3380CC4-5D6E-409C-BE32-E72D297353CC}">
              <c16:uniqueId val="{00000009-A222-4C8F-AC56-5C7AC6E996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2771</c:v>
                </c:pt>
                <c:pt idx="5">
                  <c:v>2849</c:v>
                </c:pt>
                <c:pt idx="8">
                  <c:v>2833</c:v>
                </c:pt>
                <c:pt idx="11">
                  <c:v>2780</c:v>
                </c:pt>
                <c:pt idx="14">
                  <c:v>2686</c:v>
                </c:pt>
              </c:numCache>
            </c:numRef>
          </c:val>
          <c:extLst>
            <c:ext xmlns:c16="http://schemas.microsoft.com/office/drawing/2014/chart" uri="{C3380CC4-5D6E-409C-BE32-E72D297353CC}">
              <c16:uniqueId val="{00000000-DA8E-4DD6-B85D-40B48260CE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8E-4DD6-B85D-40B48260CE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272</c:v>
                </c:pt>
                <c:pt idx="3">
                  <c:v>260</c:v>
                </c:pt>
                <c:pt idx="6">
                  <c:v>260</c:v>
                </c:pt>
                <c:pt idx="9">
                  <c:v>260</c:v>
                </c:pt>
                <c:pt idx="12">
                  <c:v>260</c:v>
                </c:pt>
              </c:numCache>
            </c:numRef>
          </c:val>
          <c:extLst>
            <c:ext xmlns:c16="http://schemas.microsoft.com/office/drawing/2014/chart" uri="{C3380CC4-5D6E-409C-BE32-E72D297353CC}">
              <c16:uniqueId val="{00000002-DA8E-4DD6-B85D-40B48260CE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481</c:v>
                </c:pt>
                <c:pt idx="3">
                  <c:v>521</c:v>
                </c:pt>
                <c:pt idx="6">
                  <c:v>540</c:v>
                </c:pt>
                <c:pt idx="9">
                  <c:v>573</c:v>
                </c:pt>
                <c:pt idx="12">
                  <c:v>543</c:v>
                </c:pt>
              </c:numCache>
            </c:numRef>
          </c:val>
          <c:extLst>
            <c:ext xmlns:c16="http://schemas.microsoft.com/office/drawing/2014/chart" uri="{C3380CC4-5D6E-409C-BE32-E72D297353CC}">
              <c16:uniqueId val="{00000003-DA8E-4DD6-B85D-40B48260CE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484</c:v>
                </c:pt>
                <c:pt idx="3">
                  <c:v>454</c:v>
                </c:pt>
                <c:pt idx="6">
                  <c:v>394</c:v>
                </c:pt>
                <c:pt idx="9">
                  <c:v>346</c:v>
                </c:pt>
                <c:pt idx="12">
                  <c:v>392</c:v>
                </c:pt>
              </c:numCache>
            </c:numRef>
          </c:val>
          <c:extLst>
            <c:ext xmlns:c16="http://schemas.microsoft.com/office/drawing/2014/chart" uri="{C3380CC4-5D6E-409C-BE32-E72D297353CC}">
              <c16:uniqueId val="{00000004-DA8E-4DD6-B85D-40B48260CE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8E-4DD6-B85D-40B48260CE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8E-4DD6-B85D-40B48260CE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2949</c:v>
                </c:pt>
                <c:pt idx="3">
                  <c:v>3258</c:v>
                </c:pt>
                <c:pt idx="6">
                  <c:v>3279</c:v>
                </c:pt>
                <c:pt idx="9">
                  <c:v>3276</c:v>
                </c:pt>
                <c:pt idx="12">
                  <c:v>3238</c:v>
                </c:pt>
              </c:numCache>
            </c:numRef>
          </c:val>
          <c:extLst>
            <c:ext xmlns:c16="http://schemas.microsoft.com/office/drawing/2014/chart" uri="{C3380CC4-5D6E-409C-BE32-E72D297353CC}">
              <c16:uniqueId val="{00000007-DA8E-4DD6-B85D-40B48260CE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1415</c:v>
                </c:pt>
                <c:pt idx="2">
                  <c:v>#N/A</c:v>
                </c:pt>
                <c:pt idx="3">
                  <c:v>#N/A</c:v>
                </c:pt>
                <c:pt idx="4">
                  <c:v>1644</c:v>
                </c:pt>
                <c:pt idx="5">
                  <c:v>#N/A</c:v>
                </c:pt>
                <c:pt idx="6">
                  <c:v>#N/A</c:v>
                </c:pt>
                <c:pt idx="7">
                  <c:v>1640</c:v>
                </c:pt>
                <c:pt idx="8">
                  <c:v>#N/A</c:v>
                </c:pt>
                <c:pt idx="9">
                  <c:v>#N/A</c:v>
                </c:pt>
                <c:pt idx="10">
                  <c:v>1675</c:v>
                </c:pt>
                <c:pt idx="11">
                  <c:v>#N/A</c:v>
                </c:pt>
                <c:pt idx="12">
                  <c:v>#N/A</c:v>
                </c:pt>
                <c:pt idx="13">
                  <c:v>1747</c:v>
                </c:pt>
                <c:pt idx="14">
                  <c:v>#N/A</c:v>
                </c:pt>
              </c:numCache>
            </c:numRef>
          </c:val>
          <c:smooth val="0"/>
          <c:extLst>
            <c:ext xmlns:c16="http://schemas.microsoft.com/office/drawing/2014/chart" uri="{C3380CC4-5D6E-409C-BE32-E72D297353CC}">
              <c16:uniqueId val="{00000008-DA8E-4DD6-B85D-40B48260CE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27480</c:v>
                </c:pt>
                <c:pt idx="5">
                  <c:v>27294</c:v>
                </c:pt>
                <c:pt idx="8">
                  <c:v>27466</c:v>
                </c:pt>
                <c:pt idx="11">
                  <c:v>27139</c:v>
                </c:pt>
                <c:pt idx="14">
                  <c:v>25769</c:v>
                </c:pt>
              </c:numCache>
            </c:numRef>
          </c:val>
          <c:extLst>
            <c:ext xmlns:c16="http://schemas.microsoft.com/office/drawing/2014/chart" uri="{C3380CC4-5D6E-409C-BE32-E72D297353CC}">
              <c16:uniqueId val="{00000000-5B7F-439A-8FA0-75D31F0AD1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2777</c:v>
                </c:pt>
                <c:pt idx="5">
                  <c:v>2656</c:v>
                </c:pt>
                <c:pt idx="8">
                  <c:v>2558</c:v>
                </c:pt>
                <c:pt idx="11">
                  <c:v>2555</c:v>
                </c:pt>
                <c:pt idx="14">
                  <c:v>2628</c:v>
                </c:pt>
              </c:numCache>
            </c:numRef>
          </c:val>
          <c:extLst>
            <c:ext xmlns:c16="http://schemas.microsoft.com/office/drawing/2014/chart" uri="{C3380CC4-5D6E-409C-BE32-E72D297353CC}">
              <c16:uniqueId val="{00000001-5B7F-439A-8FA0-75D31F0AD1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12254</c:v>
                </c:pt>
                <c:pt idx="5">
                  <c:v>12271</c:v>
                </c:pt>
                <c:pt idx="8">
                  <c:v>11855</c:v>
                </c:pt>
                <c:pt idx="11">
                  <c:v>12631</c:v>
                </c:pt>
                <c:pt idx="14">
                  <c:v>12326</c:v>
                </c:pt>
              </c:numCache>
            </c:numRef>
          </c:val>
          <c:extLst>
            <c:ext xmlns:c16="http://schemas.microsoft.com/office/drawing/2014/chart" uri="{C3380CC4-5D6E-409C-BE32-E72D297353CC}">
              <c16:uniqueId val="{00000002-5B7F-439A-8FA0-75D31F0AD1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7F-439A-8FA0-75D31F0AD1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7F-439A-8FA0-75D31F0AD1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7F-439A-8FA0-75D31F0AD1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3094</c:v>
                </c:pt>
                <c:pt idx="3">
                  <c:v>3097</c:v>
                </c:pt>
                <c:pt idx="6">
                  <c:v>3052</c:v>
                </c:pt>
                <c:pt idx="9">
                  <c:v>2981</c:v>
                </c:pt>
                <c:pt idx="12">
                  <c:v>3202</c:v>
                </c:pt>
              </c:numCache>
            </c:numRef>
          </c:val>
          <c:extLst>
            <c:ext xmlns:c16="http://schemas.microsoft.com/office/drawing/2014/chart" uri="{C3380CC4-5D6E-409C-BE32-E72D297353CC}">
              <c16:uniqueId val="{00000006-5B7F-439A-8FA0-75D31F0AD1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2834</c:v>
                </c:pt>
                <c:pt idx="3">
                  <c:v>2526</c:v>
                </c:pt>
                <c:pt idx="6">
                  <c:v>2810</c:v>
                </c:pt>
                <c:pt idx="9">
                  <c:v>4170</c:v>
                </c:pt>
                <c:pt idx="12">
                  <c:v>4010</c:v>
                </c:pt>
              </c:numCache>
            </c:numRef>
          </c:val>
          <c:extLst>
            <c:ext xmlns:c16="http://schemas.microsoft.com/office/drawing/2014/chart" uri="{C3380CC4-5D6E-409C-BE32-E72D297353CC}">
              <c16:uniqueId val="{00000007-5B7F-439A-8FA0-75D31F0AD1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5342</c:v>
                </c:pt>
                <c:pt idx="3">
                  <c:v>4746</c:v>
                </c:pt>
                <c:pt idx="6">
                  <c:v>4225</c:v>
                </c:pt>
                <c:pt idx="9">
                  <c:v>3798</c:v>
                </c:pt>
                <c:pt idx="12">
                  <c:v>3968</c:v>
                </c:pt>
              </c:numCache>
            </c:numRef>
          </c:val>
          <c:extLst>
            <c:ext xmlns:c16="http://schemas.microsoft.com/office/drawing/2014/chart" uri="{C3380CC4-5D6E-409C-BE32-E72D297353CC}">
              <c16:uniqueId val="{00000008-5B7F-439A-8FA0-75D31F0AD1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2186</c:v>
                </c:pt>
                <c:pt idx="3">
                  <c:v>1929</c:v>
                </c:pt>
                <c:pt idx="6">
                  <c:v>1667</c:v>
                </c:pt>
                <c:pt idx="9">
                  <c:v>1407</c:v>
                </c:pt>
                <c:pt idx="12">
                  <c:v>1152</c:v>
                </c:pt>
              </c:numCache>
            </c:numRef>
          </c:val>
          <c:extLst>
            <c:ext xmlns:c16="http://schemas.microsoft.com/office/drawing/2014/chart" uri="{C3380CC4-5D6E-409C-BE32-E72D297353CC}">
              <c16:uniqueId val="{00000009-5B7F-439A-8FA0-75D31F0AD1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32249</c:v>
                </c:pt>
                <c:pt idx="3">
                  <c:v>31796</c:v>
                </c:pt>
                <c:pt idx="6">
                  <c:v>30550</c:v>
                </c:pt>
                <c:pt idx="9">
                  <c:v>29332</c:v>
                </c:pt>
                <c:pt idx="12">
                  <c:v>27356</c:v>
                </c:pt>
              </c:numCache>
            </c:numRef>
          </c:val>
          <c:extLst>
            <c:ext xmlns:c16="http://schemas.microsoft.com/office/drawing/2014/chart" uri="{C3380CC4-5D6E-409C-BE32-E72D297353CC}">
              <c16:uniqueId val="{0000000A-5B7F-439A-8FA0-75D31F0AD1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3194</c:v>
                </c:pt>
                <c:pt idx="2">
                  <c:v>#N/A</c:v>
                </c:pt>
                <c:pt idx="3">
                  <c:v>#N/A</c:v>
                </c:pt>
                <c:pt idx="4">
                  <c:v>1875</c:v>
                </c:pt>
                <c:pt idx="5">
                  <c:v>#N/A</c:v>
                </c:pt>
                <c:pt idx="6">
                  <c:v>#N/A</c:v>
                </c:pt>
                <c:pt idx="7">
                  <c:v>425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7F-439A-8FA0-75D31F0AD1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4578</c:v>
                </c:pt>
                <c:pt idx="1">
                  <c:v>5510</c:v>
                </c:pt>
                <c:pt idx="2">
                  <c:v>5658</c:v>
                </c:pt>
              </c:numCache>
            </c:numRef>
          </c:val>
          <c:extLst>
            <c:ext xmlns:c16="http://schemas.microsoft.com/office/drawing/2014/chart" uri="{C3380CC4-5D6E-409C-BE32-E72D297353CC}">
              <c16:uniqueId val="{00000000-AB40-417E-9198-7FCEFF2D30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c:v>
                </c:pt>
                <c:pt idx="1">
                  <c:v>45</c:v>
                </c:pt>
                <c:pt idx="2">
                  <c:v>76</c:v>
                </c:pt>
              </c:numCache>
            </c:numRef>
          </c:val>
          <c:extLst>
            <c:ext xmlns:c16="http://schemas.microsoft.com/office/drawing/2014/chart" uri="{C3380CC4-5D6E-409C-BE32-E72D297353CC}">
              <c16:uniqueId val="{00000001-AB40-417E-9198-7FCEFF2D30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5958</c:v>
                </c:pt>
                <c:pt idx="1">
                  <c:v>5776</c:v>
                </c:pt>
                <c:pt idx="2">
                  <c:v>5565</c:v>
                </c:pt>
              </c:numCache>
            </c:numRef>
          </c:val>
          <c:extLst>
            <c:ext xmlns:c16="http://schemas.microsoft.com/office/drawing/2014/chart" uri="{C3380CC4-5D6E-409C-BE32-E72D297353CC}">
              <c16:uniqueId val="{00000002-AB40-417E-9198-7FCEFF2D30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令和６年度は、元利償還金等が減少したものの、算入公債費等の減少額がより大きいため、実質公債費比率の分子は前年度から増加し、１，７４７百万円となった。</a:t>
          </a:r>
        </a:p>
        <a:p>
          <a:r>
            <a:rPr kumimoji="1" lang="ja-JP" altLang="en-US" sz="1350">
              <a:latin typeface="ＭＳ ゴシック" pitchFamily="49" charset="-128"/>
              <a:ea typeface="ＭＳ ゴシック" pitchFamily="49" charset="-128"/>
            </a:rPr>
            <a:t>　近年実施した大規模事業の財源として発行した市債の元利償還や消防本部庁舎の移転改築事業の財源とされる組合が起こした地方債の元利償還金に対する負担金等の増加が見込まれることから、実質公債費比率の分子は増加傾向にある。</a:t>
          </a:r>
        </a:p>
        <a:p>
          <a:r>
            <a:rPr kumimoji="1" lang="ja-JP" altLang="en-US" sz="1350">
              <a:latin typeface="ＭＳ ゴシック" pitchFamily="49" charset="-128"/>
              <a:ea typeface="ＭＳ ゴシック" pitchFamily="49" charset="-128"/>
            </a:rPr>
            <a:t>　今後も起債に大きく頼ることのない財政運営を進めるとともに、普通交付税の算入率等を踏まえた計画的な地方債等の発行により、公債費の負担の抑制に努める。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本市は、満期一括償還地方債の償還の財源として積み立てた減債基金は無い。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令和６年度は、将来負担額が３９，６８８百万円となり、充当可能財源等が４０，７２３百万円となった結果、将来負担比率の分子は前年度に比べ３９８百万円減少の▲１，０３５百万円となった。</a:t>
          </a:r>
        </a:p>
        <a:p>
          <a:r>
            <a:rPr kumimoji="1" lang="ja-JP" altLang="en-US" sz="1200">
              <a:latin typeface="ＭＳ ゴシック" pitchFamily="49" charset="-128"/>
              <a:ea typeface="ＭＳ ゴシック" pitchFamily="49" charset="-128"/>
            </a:rPr>
            <a:t>　将来負担額は、水道事業会計の経常利益が無となったことにより、公営企業債等繰入見込額が増加となったものの、市債償還や債務負担行為に基づく都市再生機構立替金定期償還等の進行により、前年度に比べ減少した。</a:t>
          </a:r>
        </a:p>
        <a:p>
          <a:r>
            <a:rPr kumimoji="1" lang="ja-JP" altLang="en-US" sz="1200">
              <a:latin typeface="ＭＳ ゴシック" pitchFamily="49" charset="-128"/>
              <a:ea typeface="ＭＳ ゴシック" pitchFamily="49" charset="-128"/>
            </a:rPr>
            <a:t>　また充当可能財源等は、国民健康保険特別会計財政調整基金の減少等により充当可能基金が減少したことに加え、臨時財政対策債の償還満了等により基準財政需要額算入見込額の減少したことに伴い、前年度に比べ減少した。</a:t>
          </a:r>
        </a:p>
        <a:p>
          <a:r>
            <a:rPr kumimoji="1" lang="ja-JP" altLang="en-US" sz="1200">
              <a:latin typeface="ＭＳ ゴシック" pitchFamily="49" charset="-128"/>
              <a:ea typeface="ＭＳ ゴシック" pitchFamily="49" charset="-128"/>
            </a:rPr>
            <a:t>　５年間の経年で比較すると、将来負担比率の分子は減少してきているが、今後も引き続き将来負担の抑制と平準化を図る。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財政調整基金に４４５百万円、循環型社会推進基金に６７百万円積み立てるなど合計６３４百万円を積み立てた一方、財政調整基金で２９７百万円、清掃センター建設整備基金で１３２百万円を取り崩すなど合計６６６百万円を取り崩したことにより、年度末の残高は前年度の１１，３３１百万円より３２百万円減少し、１１，２９９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基金の効果的な活用を図るために、活用事業の拡大や公債費負担の軽減等の検討を進め、計画的な積立と取崩しを行う。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については、従来は施設整備費の財源として取り崩していたが、平成３０年１０月に新たなごみ焼却施設である環境の森センター・きづがわが本格稼働したため、整備に際して発行した地方債の償還財源として計画的に繰入れ、財政負担の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その他の特定目的基金についても、それぞれの目的に沿って最大限有効に活用していく。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地域福祉基金：地域における福祉及び保健に関する事業を実施するための財源として活用し、事業の円滑な推進を図る。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循環型社会推進基金：ごみの減量と再資源化を進めるための財源として活用し、次世代に豊かな自然環境を継承する事業の推進を図る。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公共施設等整備基金：議会音響設備等更新事業やＪＲ上狛駅バリアフリー化事業等の財源として６６百万円を取り崩したことによる減少。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循環型社会推進基金：家庭系可燃ごみ処理手数料収入から必要経費を差し引いた差額を６７百万円積み立てたことによる増加。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清掃センター建設整備基金：ごみ焼却施設の整備に際して発行した地方債の償還財源として１３２百万円を取り崩したことによる減少。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公共施設等整備基金については、計画的に積立と取崩しを行い、公共施設等の更新や長寿命化改修等を進める。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循環型社会推進基金については、家庭系可燃ごみ処理手数料収入を積み立ててるとともに、基金活用事業の拡大を検討し、効果的な基金の活用に努める。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合併算定替逓減対策基金については、計画的な繰入れを行い、普通交付税合併算定替特例措置の逓減及び終了による財政への影響を緩和する。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財源不足を補うため、２９７百万円を取り崩したが、前年度決算剰余金のうち４３８百万円、その他基金利子や京都府住宅新築資金等貸付事業管理組合返還金等合計７百万円を積み立てたことにより、年度末の残高は前年度の５，５１０百万円から１４８百万円増加し、５，６５８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年度末残高の推移については、令和元年度から６年連続で増加しており、過去最大となっている。不測の事態に備えるためにも財源不足額の縮減を図りつつ、第４次木津川市行財政改革行動計画における目標として、標準財政規模の２０％以上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令和６年度は、普通交付税再算定で措置された臨時財政対策債償還基金費のうち、臨時財政対策債発行可能額を差引いた３１百万円と基金利子を少額積み立て、取り崩しは実施しなかった。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地方債の償還及び適正な管理に必要な財源として活用を図る。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78,055
85.13
34,955,813
34,237,042
558,959
19,574,243
27,355,765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税割及び地方特例交付金（定額減税減収補てん特例交付金分）の増加により基準財政収入額が前年度に比べ増加したものの、年々増加している基準財政需要額の伸び率が基準財政収入額の伸び率を上回ったことから、令和６年度の単年度の財政力指数は０．５８９となった。</a:t>
          </a:r>
        </a:p>
        <a:p>
          <a:r>
            <a:rPr kumimoji="1" lang="ja-JP" altLang="en-US" sz="1300">
              <a:latin typeface="ＭＳ Ｐゴシック" panose="020B0600070205080204" pitchFamily="50" charset="-128"/>
              <a:ea typeface="ＭＳ Ｐゴシック" panose="020B0600070205080204" pitchFamily="50" charset="-128"/>
            </a:rPr>
            <a:t>　平成２８年度に市町村類型が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に移行して以来、類似団体内平均値を下回る状況が続いており、高齢者保健福祉費等の基準財政需要額は今後も増加が見込まれることから、引き続き税収をはじめとした財源の確保に努めるなど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歳出の経常経費に係る一般財源所要額と歳入の経常一般財源がともに前年度に比べ増加したが、臨時財政対策債が皆減となったため、経常収支比率は、前年度の９４．２％から３．１ポイント悪化し、９７．３％となった。</a:t>
          </a:r>
        </a:p>
        <a:p>
          <a:r>
            <a:rPr kumimoji="1" lang="ja-JP" altLang="en-US" sz="1300">
              <a:latin typeface="ＭＳ Ｐゴシック" panose="020B0600070205080204" pitchFamily="50" charset="-128"/>
              <a:ea typeface="ＭＳ Ｐゴシック" panose="020B0600070205080204" pitchFamily="50" charset="-128"/>
            </a:rPr>
            <a:t>　昇給等に伴う人件費の増加に加え、可燃ごみ焼却施設や消防施設への負担金の増加が今後も見込まれることから、引き続き、公共施設の最適化や安定的な自主財源の確保に取り組み、持続可能な財政基盤の確立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65</xdr:row>
      <xdr:rowOff>91122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48365"/>
          <a:ext cx="8382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72072</xdr:rowOff>
    </xdr:from>
    <xdr:to>
      <xdr:col>19</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7342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72072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40322</xdr:rowOff>
    </xdr:from>
    <xdr:to>
      <xdr:col>23</xdr:col>
      <xdr:colOff>184150</xdr:colOff>
      <xdr:row>65</xdr:row>
      <xdr:rowOff>141922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164482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口一人当たり決算額は、人件費、物件費及び維持補修費が増加したことにより、前年度に比べ１０，１５４円増額となった。保育所や認定こども園における会計年度任用職員の昇給等により人件費が増加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これまで、経費の増加はあるものの、人口も増加していたことから、類似団体内平均値よりも少ない決算額で推移していたが、令和５年度から人口減少に転じたことから、公共施設の最適化等の行財政改革を進め、コストの低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111021</xdr:rowOff>
    </xdr:from>
    <xdr:to>
      <xdr:col>23</xdr:col>
      <xdr:colOff>133350</xdr:colOff>
      <xdr:row>80</xdr:row>
      <xdr:rowOff>146024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7021"/>
          <a:ext cx="838200" cy="3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130800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6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111021</xdr:rowOff>
    </xdr:from>
    <xdr:to>
      <xdr:col>19</xdr:col>
      <xdr:colOff>133350</xdr:colOff>
      <xdr:row>80</xdr:row>
      <xdr:rowOff>129863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27021"/>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113376</xdr:rowOff>
    </xdr:from>
    <xdr:to>
      <xdr:col>15</xdr:col>
      <xdr:colOff>82550</xdr:colOff>
      <xdr:row>80</xdr:row>
      <xdr:rowOff>129863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9376"/>
          <a:ext cx="889000" cy="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61931</xdr:rowOff>
    </xdr:from>
    <xdr:to>
      <xdr:col>11</xdr:col>
      <xdr:colOff>31750</xdr:colOff>
      <xdr:row>80</xdr:row>
      <xdr:rowOff>113376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7931"/>
          <a:ext cx="889000" cy="5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95224</xdr:rowOff>
    </xdr:from>
    <xdr:to>
      <xdr:col>23</xdr:col>
      <xdr:colOff>184150</xdr:colOff>
      <xdr:row>81</xdr:row>
      <xdr:rowOff>25374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60221</xdr:rowOff>
    </xdr:from>
    <xdr:to>
      <xdr:col>19</xdr:col>
      <xdr:colOff>184150</xdr:colOff>
      <xdr:row>80</xdr:row>
      <xdr:rowOff>161821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548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5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79063</xdr:rowOff>
    </xdr:from>
    <xdr:to>
      <xdr:col>15</xdr:col>
      <xdr:colOff>133350</xdr:colOff>
      <xdr:row>81</xdr:row>
      <xdr:rowOff>9213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19390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62576</xdr:rowOff>
    </xdr:from>
    <xdr:to>
      <xdr:col>11</xdr:col>
      <xdr:colOff>82550</xdr:colOff>
      <xdr:row>80</xdr:row>
      <xdr:rowOff>164176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11131</xdr:rowOff>
    </xdr:from>
    <xdr:to>
      <xdr:col>7</xdr:col>
      <xdr:colOff>31750</xdr:colOff>
      <xdr:row>80</xdr:row>
      <xdr:rowOff>112731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122908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少し下回っており、国や類似団体とほぼ同水準にあると言える。本市においては、人材確保の観点から初任給を国の水準よりも高く設定しているが、ラスパイレス指数の算出方法上、その寄与度は限定的なものとなっている。</a:t>
          </a:r>
        </a:p>
        <a:p>
          <a:r>
            <a:rPr kumimoji="1" lang="ja-JP" altLang="en-US" sz="1300">
              <a:latin typeface="ＭＳ Ｐゴシック" panose="020B0600070205080204" pitchFamily="50" charset="-128"/>
              <a:ea typeface="ＭＳ Ｐゴシック" panose="020B0600070205080204" pitchFamily="50" charset="-128"/>
            </a:rPr>
            <a:t>　近年は国の動向に沿った給与改定を実施しているが、令和６年度は職員構成の変動もあり、前年度を上回ることとなった。</a:t>
          </a:r>
        </a:p>
        <a:p>
          <a:r>
            <a:rPr kumimoji="1" lang="ja-JP" altLang="en-US" sz="1300">
              <a:latin typeface="ＭＳ Ｐゴシック" panose="020B0600070205080204" pitchFamily="50" charset="-128"/>
              <a:ea typeface="ＭＳ Ｐゴシック" panose="020B0600070205080204" pitchFamily="50" charset="-128"/>
            </a:rPr>
            <a:t>　 国や類似団体の動向も注視しつつ、今後も総人件費の膨張による財政硬直化を招かないように努める。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922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92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150586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116114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7410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清掃及び消防業務を一部事務組合において担っていることも類似団体内平均値より少ない要因ではあるが、合併の効果を発揮するため、職員数を削減してきたことが大きいと考えられる。もっとも、削減が一段落したことから、今後、人口</a:t>
          </a:r>
          <a:r>
            <a:rPr kumimoji="1" lang="en-US" altLang="ja-JP" sz="1300" baseline="0">
              <a:latin typeface="ＭＳ Ｐゴシック" panose="020B0600070205080204" pitchFamily="50" charset="-128"/>
              <a:ea typeface="ＭＳ Ｐゴシック" panose="020B0600070205080204" pitchFamily="50" charset="-128"/>
            </a:rPr>
            <a:t>1,000</a:t>
          </a:r>
          <a:r>
            <a:rPr kumimoji="1" lang="ja-JP" altLang="en-US" sz="1300" baseline="0">
              <a:latin typeface="ＭＳ Ｐゴシック" panose="020B0600070205080204" pitchFamily="50" charset="-128"/>
              <a:ea typeface="ＭＳ Ｐゴシック" panose="020B0600070205080204" pitchFamily="50" charset="-128"/>
            </a:rPr>
            <a:t>人当たり職員数は、減少傾向から増加傾向に転じると見込まれる。</a:t>
          </a:r>
        </a:p>
        <a:p>
          <a:r>
            <a:rPr kumimoji="1" lang="ja-JP" altLang="en-US" sz="1300" baseline="0">
              <a:latin typeface="ＭＳ Ｐゴシック" panose="020B0600070205080204" pitchFamily="50" charset="-128"/>
              <a:ea typeface="ＭＳ Ｐゴシック" panose="020B0600070205080204" pitchFamily="50" charset="-128"/>
            </a:rPr>
            <a:t>　 社会的に少子高齢化が進展する中、職員数はもとより、職員構成のバランスの面も勘案しつつ、複雑多様化する行政需要に対応できる職員体制の構築に取り組む。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66146</xdr:rowOff>
    </xdr:from>
    <xdr:to>
      <xdr:col>81</xdr:col>
      <xdr:colOff>44450</xdr:colOff>
      <xdr:row>59</xdr:row>
      <xdr:rowOff>106363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816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106363</xdr:rowOff>
    </xdr:from>
    <xdr:to>
      <xdr:col>77</xdr:col>
      <xdr:colOff>44450</xdr:colOff>
      <xdr:row>59</xdr:row>
      <xdr:rowOff>124460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2191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124460</xdr:rowOff>
    </xdr:from>
    <xdr:to>
      <xdr:col>72</xdr:col>
      <xdr:colOff>203200</xdr:colOff>
      <xdr:row>59</xdr:row>
      <xdr:rowOff>148590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400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156633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641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15346</xdr:rowOff>
    </xdr:from>
    <xdr:to>
      <xdr:col>81</xdr:col>
      <xdr:colOff>95250</xdr:colOff>
      <xdr:row>59</xdr:row>
      <xdr:rowOff>116946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31873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55563</xdr:rowOff>
    </xdr:from>
    <xdr:to>
      <xdr:col>77</xdr:col>
      <xdr:colOff>95250</xdr:colOff>
      <xdr:row>59</xdr:row>
      <xdr:rowOff>157163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167340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3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単年度の実質公債費比率は、普通交付税や標準税収入額等の増加に伴い標準財政規模が増加したが、普通交付税基準財政需要額算入公債費の減少や公営企業債の償還の財源に充てられたと認められる繰出金が増加したことにより、前年度から０．２ポイント悪化し、１０．１％となった。</a:t>
          </a:r>
        </a:p>
        <a:p>
          <a:r>
            <a:rPr kumimoji="1" lang="ja-JP" altLang="en-US" sz="1300">
              <a:latin typeface="ＭＳ Ｐゴシック" panose="020B0600070205080204" pitchFamily="50" charset="-128"/>
              <a:ea typeface="ＭＳ Ｐゴシック" panose="020B0600070205080204" pitchFamily="50" charset="-128"/>
            </a:rPr>
            <a:t>　今後は大型投資事業の適切な取捨選択により、起債に大きく頼ることのない財政運営を進め、令和１０年度には９％未満を目標とし、更なる改善に努めていく。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6773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710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42</xdr:row>
      <xdr:rowOff>170180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129963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６年度については、市債の新規発行額が市債元金償還額を下回ったことによる地方債現在高の減少に加え、都市再生機構立替金定期償還等に伴う債務負担行為に基づく支出予定額の減少等により、０％以下となり、類似団体内平均値を上回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今後も令和元年度に策定した木津川市施設類型別個別施設計画を着実に進め、将来世代の負担に留意しつつ、健全な財政運営に努める。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113090</xdr:rowOff>
    </xdr:from>
    <xdr:to>
      <xdr:col>72</xdr:col>
      <xdr:colOff>203200</xdr:colOff>
      <xdr:row>14</xdr:row>
      <xdr:rowOff>41608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41940"/>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41608</xdr:rowOff>
    </xdr:from>
    <xdr:to>
      <xdr:col>68</xdr:col>
      <xdr:colOff>152400</xdr:colOff>
      <xdr:row>14</xdr:row>
      <xdr:rowOff>146171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41908"/>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62290</xdr:rowOff>
    </xdr:from>
    <xdr:to>
      <xdr:col>73</xdr:col>
      <xdr:colOff>44450</xdr:colOff>
      <xdr:row>13</xdr:row>
      <xdr:rowOff>163890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0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3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78,055
85.13
34,955,813
34,237,042
558,959
19,574,243
27,355,765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本市は、人口当たりの職員数が比較的少ない上、ラスパイレス指数が低いため、経常収支比率の人件費分は、類似団体内平均値と比較して低い水準で推移している。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令和６年度は、保育所や認定こども園における会計年度任用職員の昇給等により、前年度に比べ１．８ポイント悪化し、２４．５％となった。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今後も、定員管理計画に基づく職員数を維持し、人件費が過大とならないように努める。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834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令和６年度は、物価高騰による光熱水費の増加や人件費増によるごみ収集運搬経費の増加等から前年度に比べ０．１ポイント悪化し、類似団体内平均値と同じ１７．２％となった。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や人件費増に伴う維持管理経費やシステム機器更新経費の増加が見込まれるため、木津川市公共施設等総合管理計画に基づき、施設総量の最適化や省エネ化を図るなど管理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8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1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7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1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令和６年度は、障害福祉サービス費や障害児通所サービス費等における経常一般財源で対応する金額が増加したことにより、前年度に比べ０．３ポイント悪化し、１０．４％となった。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と比較して低い水準で推移しているが、障害福祉サービス費や福祉医療費は増加する傾向にあり、市独自施策について、充実、見直し、廃止と複数の方向から検討を行い、財政を圧迫しないよ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117475</xdr:rowOff>
    </xdr:from>
    <xdr:to>
      <xdr:col>24</xdr:col>
      <xdr:colOff>25400</xdr:colOff>
      <xdr:row>54</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75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710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71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60325</xdr:rowOff>
    </xdr:from>
    <xdr:to>
      <xdr:col>11</xdr:col>
      <xdr:colOff>9525</xdr:colOff>
      <xdr:row>54</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18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66675</xdr:rowOff>
    </xdr:from>
    <xdr:to>
      <xdr:col>20</xdr:col>
      <xdr:colOff>38100</xdr:colOff>
      <xdr:row>54</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xdr:rowOff>
    </xdr:from>
    <xdr:to>
      <xdr:col>11</xdr:col>
      <xdr:colOff>60325</xdr:colOff>
      <xdr:row>54</xdr:row>
      <xdr:rowOff>111125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121302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後期高齢者医療特別会計や介護保険特別会計に対する繰出金の増加に加え、公園や道路等インフラ資産の維持補修費が増加したことから、前年度に比べ０．５ポイント悪化し、１２．５％となった。</a:t>
          </a:r>
        </a:p>
        <a:p>
          <a:r>
            <a:rPr kumimoji="1" lang="ja-JP" altLang="en-US" sz="1300">
              <a:latin typeface="ＭＳ Ｐゴシック" panose="020B0600070205080204" pitchFamily="50" charset="-128"/>
              <a:ea typeface="ＭＳ Ｐゴシック" panose="020B0600070205080204" pitchFamily="50" charset="-128"/>
            </a:rPr>
            <a:t>　今後も、高齢者人口の増加に伴う特別会計繰出金の増加や老朽化等に伴う公共施設等の維持補修費の増加が見込まれるため、経費節減とともに計画的な維持補修に努める。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57</xdr:row>
      <xdr:rowOff>24130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6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56</xdr:row>
      <xdr:rowOff>94996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77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76708</xdr:rowOff>
    </xdr:from>
    <xdr:to>
      <xdr:col>69</xdr:col>
      <xdr:colOff>92075</xdr:colOff>
      <xdr:row>56</xdr:row>
      <xdr:rowOff>131572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77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80772</xdr:rowOff>
    </xdr:from>
    <xdr:to>
      <xdr:col>65</xdr:col>
      <xdr:colOff>53975</xdr:colOff>
      <xdr:row>57</xdr:row>
      <xdr:rowOff>10922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21099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本市では、消防、ごみ処理、し尿処理等の業務を一部事務組合等で行っており、一部事務組合等に対する負担金が類似団体に比べ多いため、類似団体内平均値を上回っている。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令和６年度は、ごみ処理を行う木津川市精華町環境施設組合への負担金が大きく増加したため、前年度から０．７ポイント悪化し、１７．３％となった。引き続き、補助金ガイドラインに基づき、社会経済情勢や市民ニーズに即した補助制度の運用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866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86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156718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45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45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令和６年度は、元金償還額が減少したことに加え、比率の分母となる歳入経常一般財源が増加したため、前年度に比べ０．３ポイント改善し、１５．４％となった。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整備した施設等の耐用年数より償還期間を短く設定していること、また、可燃ごみ焼却施設や新学校給食センターなどの大規模事業に係る地方債の償還から類似団体内平均値として比較して高い水準で推移しているが、地方債残高は減少する見込み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01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123189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77</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24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経常一般財源で対応する人件費や補助費等の増加から、令和６年度は前年度に比べ３．４ポイント悪化し、類似団体内平均値よりも１．０ポイント高い８１．９％となった。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今後も人件費や補助費等について、多額の負担が見込まれるため、使用料の見直しなど自主財源の確保がより重要となる。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引き続き、税収等の増加や歳出削減など行財政改革に取り組み、安定した財政基盤の確立に努める。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743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17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67564</xdr:rowOff>
    </xdr:from>
    <xdr:to>
      <xdr:col>73</xdr:col>
      <xdr:colOff>180975</xdr:colOff>
      <xdr:row>74</xdr:row>
      <xdr:rowOff>154432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548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67564</xdr:rowOff>
    </xdr:from>
    <xdr:to>
      <xdr:col>69</xdr:col>
      <xdr:colOff>92075</xdr:colOff>
      <xdr:row>74</xdr:row>
      <xdr:rowOff>168148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548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20845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xdr:rowOff>
    </xdr:from>
    <xdr:to>
      <xdr:col>69</xdr:col>
      <xdr:colOff>142875</xdr:colOff>
      <xdr:row>74</xdr:row>
      <xdr:rowOff>118364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132943</xdr:rowOff>
    </xdr:from>
    <xdr:to>
      <xdr:col>29</xdr:col>
      <xdr:colOff>127000</xdr:colOff>
      <xdr:row>19</xdr:row>
      <xdr:rowOff>57976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6668"/>
          <a:ext cx="647700" cy="96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117721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51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57976</xdr:rowOff>
    </xdr:from>
    <xdr:to>
      <xdr:col>26</xdr:col>
      <xdr:colOff>50800</xdr:colOff>
      <xdr:row>19</xdr:row>
      <xdr:rowOff>71400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3151"/>
          <a:ext cx="698500" cy="1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71400</xdr:rowOff>
    </xdr:from>
    <xdr:to>
      <xdr:col>22</xdr:col>
      <xdr:colOff>114300</xdr:colOff>
      <xdr:row>19</xdr:row>
      <xdr:rowOff>72314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6575"/>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72314</xdr:rowOff>
    </xdr:from>
    <xdr:to>
      <xdr:col>18</xdr:col>
      <xdr:colOff>177800</xdr:colOff>
      <xdr:row>19</xdr:row>
      <xdr:rowOff>100724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7489"/>
          <a:ext cx="698500" cy="2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82144</xdr:rowOff>
    </xdr:from>
    <xdr:to>
      <xdr:col>29</xdr:col>
      <xdr:colOff>177800</xdr:colOff>
      <xdr:row>19</xdr:row>
      <xdr:rowOff>12294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98671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7176</xdr:rowOff>
    </xdr:from>
    <xdr:to>
      <xdr:col>26</xdr:col>
      <xdr:colOff>101600</xdr:colOff>
      <xdr:row>19</xdr:row>
      <xdr:rowOff>108776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2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118953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20600</xdr:rowOff>
    </xdr:from>
    <xdr:to>
      <xdr:col>22</xdr:col>
      <xdr:colOff>165100</xdr:colOff>
      <xdr:row>19</xdr:row>
      <xdr:rowOff>122200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5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132376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21514</xdr:rowOff>
    </xdr:from>
    <xdr:to>
      <xdr:col>19</xdr:col>
      <xdr:colOff>38100</xdr:colOff>
      <xdr:row>19</xdr:row>
      <xdr:rowOff>123114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133291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49924</xdr:rowOff>
    </xdr:from>
    <xdr:to>
      <xdr:col>15</xdr:col>
      <xdr:colOff>101600</xdr:colOff>
      <xdr:row>19</xdr:row>
      <xdr:rowOff>151524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161701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297470</xdr:rowOff>
    </xdr:from>
    <xdr:to>
      <xdr:col>29</xdr:col>
      <xdr:colOff>127000</xdr:colOff>
      <xdr:row>34</xdr:row>
      <xdr:rowOff>331858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64920"/>
          <a:ext cx="647700" cy="3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331858</xdr:rowOff>
    </xdr:from>
    <xdr:to>
      <xdr:col>26</xdr:col>
      <xdr:colOff>50800</xdr:colOff>
      <xdr:row>35</xdr:row>
      <xdr:rowOff>5548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99308"/>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1041</xdr:rowOff>
    </xdr:from>
    <xdr:to>
      <xdr:col>22</xdr:col>
      <xdr:colOff>114300</xdr:colOff>
      <xdr:row>35</xdr:row>
      <xdr:rowOff>5548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11391"/>
          <a:ext cx="698500" cy="4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1041</xdr:rowOff>
    </xdr:from>
    <xdr:to>
      <xdr:col>18</xdr:col>
      <xdr:colOff>177800</xdr:colOff>
      <xdr:row>35</xdr:row>
      <xdr:rowOff>89543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11391"/>
          <a:ext cx="698500" cy="88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246670</xdr:rowOff>
    </xdr:from>
    <xdr:to>
      <xdr:col>29</xdr:col>
      <xdr:colOff>177800</xdr:colOff>
      <xdr:row>35</xdr:row>
      <xdr:rowOff>5370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1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91747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5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281058</xdr:rowOff>
    </xdr:from>
    <xdr:to>
      <xdr:col>26</xdr:col>
      <xdr:colOff>101600</xdr:colOff>
      <xdr:row>35</xdr:row>
      <xdr:rowOff>39758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4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49935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297648</xdr:rowOff>
    </xdr:from>
    <xdr:to>
      <xdr:col>22</xdr:col>
      <xdr:colOff>165100</xdr:colOff>
      <xdr:row>35</xdr:row>
      <xdr:rowOff>56348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5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66525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3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293141</xdr:rowOff>
    </xdr:from>
    <xdr:to>
      <xdr:col>19</xdr:col>
      <xdr:colOff>38100</xdr:colOff>
      <xdr:row>35</xdr:row>
      <xdr:rowOff>51841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62018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4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78,055
85.13
34,955,813
34,237,042
558,959
19,574,243
27,355,765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106373</xdr:rowOff>
    </xdr:from>
    <xdr:to>
      <xdr:col>24</xdr:col>
      <xdr:colOff>63500</xdr:colOff>
      <xdr:row>37</xdr:row>
      <xdr:rowOff>49762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8573"/>
          <a:ext cx="838200" cy="1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49762</xdr:rowOff>
    </xdr:from>
    <xdr:to>
      <xdr:col>19</xdr:col>
      <xdr:colOff>177800</xdr:colOff>
      <xdr:row>37</xdr:row>
      <xdr:rowOff>65487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3412"/>
          <a:ext cx="8890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65487</xdr:rowOff>
    </xdr:from>
    <xdr:to>
      <xdr:col>15</xdr:col>
      <xdr:colOff>50800</xdr:colOff>
      <xdr:row>37</xdr:row>
      <xdr:rowOff>72606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9137"/>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72606</xdr:rowOff>
    </xdr:from>
    <xdr:to>
      <xdr:col>10</xdr:col>
      <xdr:colOff>114300</xdr:colOff>
      <xdr:row>37</xdr:row>
      <xdr:rowOff>118751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6256"/>
          <a:ext cx="889000" cy="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55573</xdr:rowOff>
    </xdr:from>
    <xdr:to>
      <xdr:col>24</xdr:col>
      <xdr:colOff>114300</xdr:colOff>
      <xdr:row>36</xdr:row>
      <xdr:rowOff>157173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34000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170412</xdr:rowOff>
    </xdr:from>
    <xdr:to>
      <xdr:col>20</xdr:col>
      <xdr:colOff>38100</xdr:colOff>
      <xdr:row>37</xdr:row>
      <xdr:rowOff>100562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91689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14687</xdr:rowOff>
    </xdr:from>
    <xdr:to>
      <xdr:col>15</xdr:col>
      <xdr:colOff>101600</xdr:colOff>
      <xdr:row>37</xdr:row>
      <xdr:rowOff>116287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107414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21806</xdr:rowOff>
    </xdr:from>
    <xdr:to>
      <xdr:col>10</xdr:col>
      <xdr:colOff>165100</xdr:colOff>
      <xdr:row>37</xdr:row>
      <xdr:rowOff>123406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114533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67951</xdr:rowOff>
    </xdr:from>
    <xdr:to>
      <xdr:col>6</xdr:col>
      <xdr:colOff>38100</xdr:colOff>
      <xdr:row>37</xdr:row>
      <xdr:rowOff>169551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160677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71617</xdr:rowOff>
    </xdr:from>
    <xdr:to>
      <xdr:col>24</xdr:col>
      <xdr:colOff>63500</xdr:colOff>
      <xdr:row>58</xdr:row>
      <xdr:rowOff>80195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15717"/>
          <a:ext cx="8382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59981</xdr:rowOff>
    </xdr:from>
    <xdr:to>
      <xdr:col>19</xdr:col>
      <xdr:colOff>177800</xdr:colOff>
      <xdr:row>58</xdr:row>
      <xdr:rowOff>80195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4081"/>
          <a:ext cx="889000" cy="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59981</xdr:rowOff>
    </xdr:from>
    <xdr:to>
      <xdr:col>15</xdr:col>
      <xdr:colOff>50800</xdr:colOff>
      <xdr:row>58</xdr:row>
      <xdr:rowOff>73340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4081"/>
          <a:ext cx="8890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73340</xdr:rowOff>
    </xdr:from>
    <xdr:to>
      <xdr:col>10</xdr:col>
      <xdr:colOff>114300</xdr:colOff>
      <xdr:row>58</xdr:row>
      <xdr:rowOff>112738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7440"/>
          <a:ext cx="889000" cy="3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20817</xdr:rowOff>
    </xdr:from>
    <xdr:to>
      <xdr:col>24</xdr:col>
      <xdr:colOff>114300</xdr:colOff>
      <xdr:row>58</xdr:row>
      <xdr:rowOff>122417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29395</xdr:rowOff>
    </xdr:from>
    <xdr:to>
      <xdr:col>20</xdr:col>
      <xdr:colOff>38100</xdr:colOff>
      <xdr:row>58</xdr:row>
      <xdr:rowOff>130995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122122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9181</xdr:rowOff>
    </xdr:from>
    <xdr:to>
      <xdr:col>15</xdr:col>
      <xdr:colOff>101600</xdr:colOff>
      <xdr:row>58</xdr:row>
      <xdr:rowOff>110781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101908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22540</xdr:rowOff>
    </xdr:from>
    <xdr:to>
      <xdr:col>10</xdr:col>
      <xdr:colOff>165100</xdr:colOff>
      <xdr:row>58</xdr:row>
      <xdr:rowOff>124140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115267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61938</xdr:rowOff>
    </xdr:from>
    <xdr:to>
      <xdr:col>6</xdr:col>
      <xdr:colOff>38100</xdr:colOff>
      <xdr:row>58</xdr:row>
      <xdr:rowOff>163538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154665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166599</xdr:rowOff>
    </xdr:from>
    <xdr:to>
      <xdr:col>24</xdr:col>
      <xdr:colOff>63500</xdr:colOff>
      <xdr:row>78</xdr:row>
      <xdr:rowOff>24981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68249"/>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24981</xdr:rowOff>
    </xdr:from>
    <xdr:to>
      <xdr:col>19</xdr:col>
      <xdr:colOff>177800</xdr:colOff>
      <xdr:row>78</xdr:row>
      <xdr:rowOff>26657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9808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26657</xdr:rowOff>
    </xdr:from>
    <xdr:to>
      <xdr:col>15</xdr:col>
      <xdr:colOff>50800</xdr:colOff>
      <xdr:row>78</xdr:row>
      <xdr:rowOff>37478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9975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37478</xdr:rowOff>
    </xdr:from>
    <xdr:to>
      <xdr:col>10</xdr:col>
      <xdr:colOff>114300</xdr:colOff>
      <xdr:row>78</xdr:row>
      <xdr:rowOff>41439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10578"/>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115799</xdr:rowOff>
    </xdr:from>
    <xdr:to>
      <xdr:col>24</xdr:col>
      <xdr:colOff>114300</xdr:colOff>
      <xdr:row>78</xdr:row>
      <xdr:rowOff>45949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138676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145631</xdr:rowOff>
    </xdr:from>
    <xdr:to>
      <xdr:col>20</xdr:col>
      <xdr:colOff>38100</xdr:colOff>
      <xdr:row>78</xdr:row>
      <xdr:rowOff>75781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92308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2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147307</xdr:rowOff>
    </xdr:from>
    <xdr:to>
      <xdr:col>15</xdr:col>
      <xdr:colOff>101600</xdr:colOff>
      <xdr:row>78</xdr:row>
      <xdr:rowOff>77457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93984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2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158128</xdr:rowOff>
    </xdr:from>
    <xdr:to>
      <xdr:col>10</xdr:col>
      <xdr:colOff>165100</xdr:colOff>
      <xdr:row>78</xdr:row>
      <xdr:rowOff>88278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104805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162089</xdr:rowOff>
    </xdr:from>
    <xdr:to>
      <xdr:col>6</xdr:col>
      <xdr:colOff>38100</xdr:colOff>
      <xdr:row>78</xdr:row>
      <xdr:rowOff>92239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108766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13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55215</xdr:rowOff>
    </xdr:from>
    <xdr:to>
      <xdr:col>24</xdr:col>
      <xdr:colOff>63500</xdr:colOff>
      <xdr:row>99</xdr:row>
      <xdr:rowOff>40106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57315"/>
          <a:ext cx="838200" cy="15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40106</xdr:rowOff>
    </xdr:from>
    <xdr:to>
      <xdr:col>19</xdr:col>
      <xdr:colOff>177800</xdr:colOff>
      <xdr:row>99</xdr:row>
      <xdr:rowOff>81603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7013656"/>
          <a:ext cx="889000" cy="4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99760</xdr:rowOff>
    </xdr:from>
    <xdr:to>
      <xdr:col>15</xdr:col>
      <xdr:colOff>50800</xdr:colOff>
      <xdr:row>99</xdr:row>
      <xdr:rowOff>81603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901860"/>
          <a:ext cx="889000" cy="15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99760</xdr:rowOff>
    </xdr:from>
    <xdr:to>
      <xdr:col>10</xdr:col>
      <xdr:colOff>114300</xdr:colOff>
      <xdr:row>100</xdr:row>
      <xdr:rowOff>6023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901860"/>
          <a:ext cx="889000" cy="24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4415</xdr:rowOff>
    </xdr:from>
    <xdr:to>
      <xdr:col>24</xdr:col>
      <xdr:colOff>114300</xdr:colOff>
      <xdr:row>98</xdr:row>
      <xdr:rowOff>106015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8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154292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8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160756</xdr:rowOff>
    </xdr:from>
    <xdr:to>
      <xdr:col>20</xdr:col>
      <xdr:colOff>38100</xdr:colOff>
      <xdr:row>99</xdr:row>
      <xdr:rowOff>90906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9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82033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705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30803</xdr:rowOff>
    </xdr:from>
    <xdr:to>
      <xdr:col>15</xdr:col>
      <xdr:colOff>101600</xdr:colOff>
      <xdr:row>99</xdr:row>
      <xdr:rowOff>132403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70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123530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9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48960</xdr:rowOff>
    </xdr:from>
    <xdr:to>
      <xdr:col>10</xdr:col>
      <xdr:colOff>165100</xdr:colOff>
      <xdr:row>98</xdr:row>
      <xdr:rowOff>150560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141687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94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126673</xdr:rowOff>
    </xdr:from>
    <xdr:to>
      <xdr:col>6</xdr:col>
      <xdr:colOff>38100</xdr:colOff>
      <xdr:row>100</xdr:row>
      <xdr:rowOff>56823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1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47950</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9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17155</xdr:rowOff>
    </xdr:from>
    <xdr:to>
      <xdr:col>55</xdr:col>
      <xdr:colOff>0</xdr:colOff>
      <xdr:row>36</xdr:row>
      <xdr:rowOff>32083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89355"/>
          <a:ext cx="838200" cy="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161554</xdr:rowOff>
    </xdr:from>
    <xdr:to>
      <xdr:col>50</xdr:col>
      <xdr:colOff>114300</xdr:colOff>
      <xdr:row>36</xdr:row>
      <xdr:rowOff>32083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62304"/>
          <a:ext cx="889000" cy="4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161554</xdr:rowOff>
    </xdr:from>
    <xdr:to>
      <xdr:col>45</xdr:col>
      <xdr:colOff>177800</xdr:colOff>
      <xdr:row>36</xdr:row>
      <xdr:rowOff>36319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62304"/>
          <a:ext cx="8890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127851</xdr:rowOff>
    </xdr:from>
    <xdr:to>
      <xdr:col>41</xdr:col>
      <xdr:colOff>50800</xdr:colOff>
      <xdr:row>36</xdr:row>
      <xdr:rowOff>36319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42801"/>
          <a:ext cx="889000" cy="76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137805</xdr:rowOff>
    </xdr:from>
    <xdr:to>
      <xdr:col>55</xdr:col>
      <xdr:colOff>50800</xdr:colOff>
      <xdr:row>36</xdr:row>
      <xdr:rowOff>67955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160682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8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152733</xdr:rowOff>
    </xdr:from>
    <xdr:to>
      <xdr:col>50</xdr:col>
      <xdr:colOff>165100</xdr:colOff>
      <xdr:row>36</xdr:row>
      <xdr:rowOff>82883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99410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110754</xdr:rowOff>
    </xdr:from>
    <xdr:to>
      <xdr:col>46</xdr:col>
      <xdr:colOff>38100</xdr:colOff>
      <xdr:row>36</xdr:row>
      <xdr:rowOff>40904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57431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156969</xdr:rowOff>
    </xdr:from>
    <xdr:to>
      <xdr:col>41</xdr:col>
      <xdr:colOff>101600</xdr:colOff>
      <xdr:row>36</xdr:row>
      <xdr:rowOff>87119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103646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77051</xdr:rowOff>
    </xdr:from>
    <xdr:to>
      <xdr:col>36</xdr:col>
      <xdr:colOff>165100</xdr:colOff>
      <xdr:row>32</xdr:row>
      <xdr:rowOff>7201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9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23728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6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87307</xdr:rowOff>
    </xdr:from>
    <xdr:to>
      <xdr:col>55</xdr:col>
      <xdr:colOff>0</xdr:colOff>
      <xdr:row>57</xdr:row>
      <xdr:rowOff>98596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59957"/>
          <a:ext cx="8382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143673</xdr:rowOff>
    </xdr:from>
    <xdr:to>
      <xdr:col>50</xdr:col>
      <xdr:colOff>114300</xdr:colOff>
      <xdr:row>57</xdr:row>
      <xdr:rowOff>87307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44873"/>
          <a:ext cx="889000" cy="1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125592</xdr:rowOff>
    </xdr:from>
    <xdr:to>
      <xdr:col>45</xdr:col>
      <xdr:colOff>177800</xdr:colOff>
      <xdr:row>56</xdr:row>
      <xdr:rowOff>143673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26792"/>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125592</xdr:rowOff>
    </xdr:from>
    <xdr:to>
      <xdr:col>41</xdr:col>
      <xdr:colOff>50800</xdr:colOff>
      <xdr:row>57</xdr:row>
      <xdr:rowOff>51460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26792"/>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47796</xdr:rowOff>
    </xdr:from>
    <xdr:to>
      <xdr:col>55</xdr:col>
      <xdr:colOff>50800</xdr:colOff>
      <xdr:row>57</xdr:row>
      <xdr:rowOff>149396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26223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36507</xdr:rowOff>
    </xdr:from>
    <xdr:to>
      <xdr:col>50</xdr:col>
      <xdr:colOff>165100</xdr:colOff>
      <xdr:row>57</xdr:row>
      <xdr:rowOff>138107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129234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0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92873</xdr:rowOff>
    </xdr:from>
    <xdr:to>
      <xdr:col>46</xdr:col>
      <xdr:colOff>38100</xdr:colOff>
      <xdr:row>57</xdr:row>
      <xdr:rowOff>23023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9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14150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8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74792</xdr:rowOff>
    </xdr:from>
    <xdr:to>
      <xdr:col>41</xdr:col>
      <xdr:colOff>101600</xdr:colOff>
      <xdr:row>57</xdr:row>
      <xdr:rowOff>4942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167519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xdr:rowOff>
    </xdr:from>
    <xdr:to>
      <xdr:col>36</xdr:col>
      <xdr:colOff>165100</xdr:colOff>
      <xdr:row>57</xdr:row>
      <xdr:rowOff>102260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93387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99219</xdr:rowOff>
    </xdr:from>
    <xdr:to>
      <xdr:col>55</xdr:col>
      <xdr:colOff>0</xdr:colOff>
      <xdr:row>78</xdr:row>
      <xdr:rowOff>31668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00869"/>
          <a:ext cx="8382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99219</xdr:rowOff>
    </xdr:from>
    <xdr:to>
      <xdr:col>50</xdr:col>
      <xdr:colOff>114300</xdr:colOff>
      <xdr:row>78</xdr:row>
      <xdr:rowOff>30638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008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118841</xdr:rowOff>
    </xdr:from>
    <xdr:to>
      <xdr:col>45</xdr:col>
      <xdr:colOff>177800</xdr:colOff>
      <xdr:row>78</xdr:row>
      <xdr:rowOff>30638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20491"/>
          <a:ext cx="889000" cy="8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26029</xdr:rowOff>
    </xdr:from>
    <xdr:to>
      <xdr:col>41</xdr:col>
      <xdr:colOff>50800</xdr:colOff>
      <xdr:row>77</xdr:row>
      <xdr:rowOff>118841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27679"/>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152318</xdr:rowOff>
    </xdr:from>
    <xdr:to>
      <xdr:col>55</xdr:col>
      <xdr:colOff>50800</xdr:colOff>
      <xdr:row>78</xdr:row>
      <xdr:rowOff>82468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130745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3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48419</xdr:rowOff>
    </xdr:from>
    <xdr:to>
      <xdr:col>50</xdr:col>
      <xdr:colOff>165100</xdr:colOff>
      <xdr:row>77</xdr:row>
      <xdr:rowOff>150019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166546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0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151288</xdr:rowOff>
    </xdr:from>
    <xdr:to>
      <xdr:col>46</xdr:col>
      <xdr:colOff>38100</xdr:colOff>
      <xdr:row>78</xdr:row>
      <xdr:rowOff>81438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72565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4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68041</xdr:rowOff>
    </xdr:from>
    <xdr:to>
      <xdr:col>41</xdr:col>
      <xdr:colOff>101600</xdr:colOff>
      <xdr:row>77</xdr:row>
      <xdr:rowOff>169641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14718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146679</xdr:rowOff>
    </xdr:from>
    <xdr:to>
      <xdr:col>36</xdr:col>
      <xdr:colOff>165100</xdr:colOff>
      <xdr:row>77</xdr:row>
      <xdr:rowOff>76829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93356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5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156248</xdr:rowOff>
    </xdr:from>
    <xdr:to>
      <xdr:col>55</xdr:col>
      <xdr:colOff>0</xdr:colOff>
      <xdr:row>98</xdr:row>
      <xdr:rowOff>32817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86898"/>
          <a:ext cx="8382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42838</xdr:rowOff>
    </xdr:from>
    <xdr:to>
      <xdr:col>50</xdr:col>
      <xdr:colOff>114300</xdr:colOff>
      <xdr:row>98</xdr:row>
      <xdr:rowOff>32817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73488"/>
          <a:ext cx="889000" cy="1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42838</xdr:rowOff>
    </xdr:from>
    <xdr:to>
      <xdr:col>45</xdr:col>
      <xdr:colOff>177800</xdr:colOff>
      <xdr:row>97</xdr:row>
      <xdr:rowOff>167691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73488"/>
          <a:ext cx="889000" cy="1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167691</xdr:rowOff>
    </xdr:from>
    <xdr:to>
      <xdr:col>41</xdr:col>
      <xdr:colOff>50800</xdr:colOff>
      <xdr:row>98</xdr:row>
      <xdr:rowOff>73203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98341"/>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105448</xdr:rowOff>
    </xdr:from>
    <xdr:to>
      <xdr:col>55</xdr:col>
      <xdr:colOff>50800</xdr:colOff>
      <xdr:row>98</xdr:row>
      <xdr:rowOff>35598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83875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1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153467</xdr:rowOff>
    </xdr:from>
    <xdr:to>
      <xdr:col>50</xdr:col>
      <xdr:colOff>165100</xdr:colOff>
      <xdr:row>98</xdr:row>
      <xdr:rowOff>83617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74744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7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163488</xdr:rowOff>
    </xdr:from>
    <xdr:to>
      <xdr:col>46</xdr:col>
      <xdr:colOff>38100</xdr:colOff>
      <xdr:row>97</xdr:row>
      <xdr:rowOff>93638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110165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116891</xdr:rowOff>
    </xdr:from>
    <xdr:to>
      <xdr:col>41</xdr:col>
      <xdr:colOff>101600</xdr:colOff>
      <xdr:row>98</xdr:row>
      <xdr:rowOff>47041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38168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4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22403</xdr:rowOff>
    </xdr:from>
    <xdr:to>
      <xdr:col>36</xdr:col>
      <xdr:colOff>165100</xdr:colOff>
      <xdr:row>98</xdr:row>
      <xdr:rowOff>124003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115130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94655</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1205"/>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94655</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205"/>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98443</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4993"/>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98443</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4993"/>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43855</xdr:rowOff>
    </xdr:from>
    <xdr:to>
      <xdr:col>81</xdr:col>
      <xdr:colOff>101600</xdr:colOff>
      <xdr:row>39</xdr:row>
      <xdr:rowOff>145455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136582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47643</xdr:rowOff>
    </xdr:from>
    <xdr:to>
      <xdr:col>72</xdr:col>
      <xdr:colOff>38100</xdr:colOff>
      <xdr:row>39</xdr:row>
      <xdr:rowOff>149243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140370</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826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37694</xdr:rowOff>
    </xdr:from>
    <xdr:to>
      <xdr:col>85</xdr:col>
      <xdr:colOff>127000</xdr:colOff>
      <xdr:row>76</xdr:row>
      <xdr:rowOff>40526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67894"/>
          <a:ext cx="8382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37694</xdr:rowOff>
    </xdr:from>
    <xdr:to>
      <xdr:col>81</xdr:col>
      <xdr:colOff>50800</xdr:colOff>
      <xdr:row>76</xdr:row>
      <xdr:rowOff>39039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67894"/>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39039</xdr:rowOff>
    </xdr:from>
    <xdr:to>
      <xdr:col>76</xdr:col>
      <xdr:colOff>114300</xdr:colOff>
      <xdr:row>76</xdr:row>
      <xdr:rowOff>39751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69239"/>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39751</xdr:rowOff>
    </xdr:from>
    <xdr:to>
      <xdr:col>71</xdr:col>
      <xdr:colOff>177800</xdr:colOff>
      <xdr:row>76</xdr:row>
      <xdr:rowOff>84913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69951"/>
          <a:ext cx="8890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161176</xdr:rowOff>
    </xdr:from>
    <xdr:to>
      <xdr:col>85</xdr:col>
      <xdr:colOff>177800</xdr:colOff>
      <xdr:row>76</xdr:row>
      <xdr:rowOff>91326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12602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158344</xdr:rowOff>
    </xdr:from>
    <xdr:to>
      <xdr:col>81</xdr:col>
      <xdr:colOff>101600</xdr:colOff>
      <xdr:row>76</xdr:row>
      <xdr:rowOff>88494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105021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159689</xdr:rowOff>
    </xdr:from>
    <xdr:to>
      <xdr:col>76</xdr:col>
      <xdr:colOff>165100</xdr:colOff>
      <xdr:row>76</xdr:row>
      <xdr:rowOff>89839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106366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160401</xdr:rowOff>
    </xdr:from>
    <xdr:to>
      <xdr:col>72</xdr:col>
      <xdr:colOff>38100</xdr:colOff>
      <xdr:row>76</xdr:row>
      <xdr:rowOff>90551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107078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34113</xdr:rowOff>
    </xdr:from>
    <xdr:to>
      <xdr:col>67</xdr:col>
      <xdr:colOff>101600</xdr:colOff>
      <xdr:row>76</xdr:row>
      <xdr:rowOff>135713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152239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17188</xdr:rowOff>
    </xdr:from>
    <xdr:to>
      <xdr:col>85</xdr:col>
      <xdr:colOff>127000</xdr:colOff>
      <xdr:row>98</xdr:row>
      <xdr:rowOff>66548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9288"/>
          <a:ext cx="838200" cy="4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17188</xdr:rowOff>
    </xdr:from>
    <xdr:to>
      <xdr:col>81</xdr:col>
      <xdr:colOff>50800</xdr:colOff>
      <xdr:row>98</xdr:row>
      <xdr:rowOff>24980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19288"/>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24980</xdr:rowOff>
    </xdr:from>
    <xdr:to>
      <xdr:col>76</xdr:col>
      <xdr:colOff>114300</xdr:colOff>
      <xdr:row>98</xdr:row>
      <xdr:rowOff>94072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27080"/>
          <a:ext cx="889000" cy="6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13421</xdr:rowOff>
    </xdr:from>
    <xdr:to>
      <xdr:col>71</xdr:col>
      <xdr:colOff>177800</xdr:colOff>
      <xdr:row>98</xdr:row>
      <xdr:rowOff>94072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15521"/>
          <a:ext cx="889000" cy="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15748</xdr:rowOff>
    </xdr:from>
    <xdr:to>
      <xdr:col>85</xdr:col>
      <xdr:colOff>177800</xdr:colOff>
      <xdr:row>98</xdr:row>
      <xdr:rowOff>117348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102125</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3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137838</xdr:rowOff>
    </xdr:from>
    <xdr:to>
      <xdr:col>81</xdr:col>
      <xdr:colOff>101600</xdr:colOff>
      <xdr:row>98</xdr:row>
      <xdr:rowOff>67988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59115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145630</xdr:rowOff>
    </xdr:from>
    <xdr:to>
      <xdr:col>76</xdr:col>
      <xdr:colOff>165100</xdr:colOff>
      <xdr:row>98</xdr:row>
      <xdr:rowOff>75780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66907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43272</xdr:rowOff>
    </xdr:from>
    <xdr:to>
      <xdr:col>72</xdr:col>
      <xdr:colOff>38100</xdr:colOff>
      <xdr:row>98</xdr:row>
      <xdr:rowOff>144872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135999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134071</xdr:rowOff>
    </xdr:from>
    <xdr:to>
      <xdr:col>67</xdr:col>
      <xdr:colOff>101600</xdr:colOff>
      <xdr:row>98</xdr:row>
      <xdr:rowOff>64221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55348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5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108839</xdr:rowOff>
    </xdr:from>
    <xdr:to>
      <xdr:col>116</xdr:col>
      <xdr:colOff>63500</xdr:colOff>
      <xdr:row>38</xdr:row>
      <xdr:rowOff>116205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23939"/>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108839</xdr:rowOff>
    </xdr:from>
    <xdr:to>
      <xdr:col>111</xdr:col>
      <xdr:colOff>177800</xdr:colOff>
      <xdr:row>39</xdr:row>
      <xdr:rowOff>13462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23939"/>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3302</xdr:rowOff>
    </xdr:from>
    <xdr:to>
      <xdr:col>107</xdr:col>
      <xdr:colOff>50800</xdr:colOff>
      <xdr:row>39</xdr:row>
      <xdr:rowOff>13462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89852"/>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3302</xdr:rowOff>
    </xdr:from>
    <xdr:to>
      <xdr:col>102</xdr:col>
      <xdr:colOff>114300</xdr:colOff>
      <xdr:row>39</xdr:row>
      <xdr:rowOff>12827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8985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58039</xdr:rowOff>
    </xdr:from>
    <xdr:to>
      <xdr:col>112</xdr:col>
      <xdr:colOff>38100</xdr:colOff>
      <xdr:row>38</xdr:row>
      <xdr:rowOff>159639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150766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134112</xdr:rowOff>
    </xdr:from>
    <xdr:to>
      <xdr:col>107</xdr:col>
      <xdr:colOff>101600</xdr:colOff>
      <xdr:row>39</xdr:row>
      <xdr:rowOff>64262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55389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41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123952</xdr:rowOff>
    </xdr:from>
    <xdr:to>
      <xdr:col>102</xdr:col>
      <xdr:colOff>165100</xdr:colOff>
      <xdr:row>39</xdr:row>
      <xdr:rowOff>54102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45229</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133477</xdr:rowOff>
    </xdr:from>
    <xdr:to>
      <xdr:col>98</xdr:col>
      <xdr:colOff>38100</xdr:colOff>
      <xdr:row>39</xdr:row>
      <xdr:rowOff>63627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54754</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41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106096</xdr:rowOff>
    </xdr:from>
    <xdr:to>
      <xdr:col>116</xdr:col>
      <xdr:colOff>63500</xdr:colOff>
      <xdr:row>77</xdr:row>
      <xdr:rowOff>3569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36296"/>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3569</xdr:rowOff>
    </xdr:from>
    <xdr:to>
      <xdr:col>111</xdr:col>
      <xdr:colOff>177800</xdr:colOff>
      <xdr:row>77</xdr:row>
      <xdr:rowOff>84950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05219"/>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84950</xdr:rowOff>
    </xdr:from>
    <xdr:to>
      <xdr:col>107</xdr:col>
      <xdr:colOff>50800</xdr:colOff>
      <xdr:row>77</xdr:row>
      <xdr:rowOff>87237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866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85674</xdr:rowOff>
    </xdr:from>
    <xdr:to>
      <xdr:col>102</xdr:col>
      <xdr:colOff>114300</xdr:colOff>
      <xdr:row>77</xdr:row>
      <xdr:rowOff>87237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87324"/>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55296</xdr:rowOff>
    </xdr:from>
    <xdr:to>
      <xdr:col>116</xdr:col>
      <xdr:colOff>114300</xdr:colOff>
      <xdr:row>76</xdr:row>
      <xdr:rowOff>156896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33723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124219</xdr:rowOff>
    </xdr:from>
    <xdr:to>
      <xdr:col>112</xdr:col>
      <xdr:colOff>38100</xdr:colOff>
      <xdr:row>77</xdr:row>
      <xdr:rowOff>54369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45496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34150</xdr:rowOff>
    </xdr:from>
    <xdr:to>
      <xdr:col>107</xdr:col>
      <xdr:colOff>101600</xdr:colOff>
      <xdr:row>77</xdr:row>
      <xdr:rowOff>135750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126877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36437</xdr:rowOff>
    </xdr:from>
    <xdr:to>
      <xdr:col>102</xdr:col>
      <xdr:colOff>165100</xdr:colOff>
      <xdr:row>77</xdr:row>
      <xdr:rowOff>138037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129164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34874</xdr:rowOff>
    </xdr:from>
    <xdr:to>
      <xdr:col>98</xdr:col>
      <xdr:colOff>38100</xdr:colOff>
      <xdr:row>77</xdr:row>
      <xdr:rowOff>136474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127601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物件費については、類似団体内平均値よりも少ない金額で推移しており、内訳を比較すると、役務費、備品購入費及び委託料が類似団体内平均値と比較して少ない金額となっている。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７１，０８２円となっており、類似団体内平均値に比べ多い金額となっている。消防、ごみ処理、し尿処理等の業務を一部事務組合等で行っているため、一部事務組合等（法適用の一部事務組合を除く）に対する負担金が類似団体内平均値よりも約５，０００円多くなっていることが要因として挙げられる。なお、ごみ処理を行う木津川市精華町環境施設組合の施設維持管理経費に係る負担金の増加も影響してい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小川内水対策事業の進捗により類似団体内平均値を下回った。普通建設事業費全体では、住民一人当たり３１，５２６円となっており、木津小学校及び相楽小学校校舎改築事業（更新整備）の完了後の令和元年度から類似団体内平均値を下回っている。しかし、近年の大規模事業で整備した公共施設等について、将来的に整備の財源とした公債費の負担や更新整備に要する普通建設事業費が生じるため、木津川市公共施設等総合管理計画や木津川市施設類型別個別施設計画に基づき、計画的に公共施設等の更新や長寿命化等を進め、財政負担の軽減及び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78,055
85.13
34,955,813
34,237,042
558,959
19,574,243
27,355,765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46431</xdr:rowOff>
    </xdr:from>
    <xdr:to>
      <xdr:col>24</xdr:col>
      <xdr:colOff>63500</xdr:colOff>
      <xdr:row>37</xdr:row>
      <xdr:rowOff>129642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90081"/>
          <a:ext cx="8382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126441</xdr:rowOff>
    </xdr:from>
    <xdr:to>
      <xdr:col>19</xdr:col>
      <xdr:colOff>177800</xdr:colOff>
      <xdr:row>37</xdr:row>
      <xdr:rowOff>129642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7009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94437</xdr:rowOff>
    </xdr:from>
    <xdr:to>
      <xdr:col>15</xdr:col>
      <xdr:colOff>50800</xdr:colOff>
      <xdr:row>37</xdr:row>
      <xdr:rowOff>126441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3808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94437</xdr:rowOff>
    </xdr:from>
    <xdr:to>
      <xdr:col>10</xdr:col>
      <xdr:colOff>114300</xdr:colOff>
      <xdr:row>37</xdr:row>
      <xdr:rowOff>101752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3808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167081</xdr:rowOff>
    </xdr:from>
    <xdr:to>
      <xdr:col>24</xdr:col>
      <xdr:colOff>114300</xdr:colOff>
      <xdr:row>37</xdr:row>
      <xdr:rowOff>97231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145508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78842</xdr:rowOff>
    </xdr:from>
    <xdr:to>
      <xdr:col>20</xdr:col>
      <xdr:colOff>38100</xdr:colOff>
      <xdr:row>38</xdr:row>
      <xdr:rowOff>8992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75641</xdr:rowOff>
    </xdr:from>
    <xdr:to>
      <xdr:col>15</xdr:col>
      <xdr:colOff>101600</xdr:colOff>
      <xdr:row>38</xdr:row>
      <xdr:rowOff>5791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168368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1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43637</xdr:rowOff>
    </xdr:from>
    <xdr:to>
      <xdr:col>10</xdr:col>
      <xdr:colOff>165100</xdr:colOff>
      <xdr:row>37</xdr:row>
      <xdr:rowOff>145237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136364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50952</xdr:rowOff>
    </xdr:from>
    <xdr:to>
      <xdr:col>6</xdr:col>
      <xdr:colOff>38100</xdr:colOff>
      <xdr:row>37</xdr:row>
      <xdr:rowOff>152552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143680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149811</xdr:rowOff>
    </xdr:from>
    <xdr:to>
      <xdr:col>24</xdr:col>
      <xdr:colOff>63500</xdr:colOff>
      <xdr:row>57</xdr:row>
      <xdr:rowOff>151195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2461"/>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124299</xdr:rowOff>
    </xdr:from>
    <xdr:to>
      <xdr:col>19</xdr:col>
      <xdr:colOff>177800</xdr:colOff>
      <xdr:row>57</xdr:row>
      <xdr:rowOff>151195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6949"/>
          <a:ext cx="889000" cy="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124299</xdr:rowOff>
    </xdr:from>
    <xdr:to>
      <xdr:col>15</xdr:col>
      <xdr:colOff>50800</xdr:colOff>
      <xdr:row>58</xdr:row>
      <xdr:rowOff>16720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6949"/>
          <a:ext cx="889000" cy="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14800</xdr:rowOff>
    </xdr:from>
    <xdr:to>
      <xdr:col>10</xdr:col>
      <xdr:colOff>114300</xdr:colOff>
      <xdr:row>58</xdr:row>
      <xdr:rowOff>16720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3100"/>
          <a:ext cx="889000" cy="68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99011</xdr:rowOff>
    </xdr:from>
    <xdr:to>
      <xdr:col>24</xdr:col>
      <xdr:colOff>114300</xdr:colOff>
      <xdr:row>58</xdr:row>
      <xdr:rowOff>29161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13938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100395</xdr:rowOff>
    </xdr:from>
    <xdr:to>
      <xdr:col>20</xdr:col>
      <xdr:colOff>38100</xdr:colOff>
      <xdr:row>58</xdr:row>
      <xdr:rowOff>30545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21672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73499</xdr:rowOff>
    </xdr:from>
    <xdr:to>
      <xdr:col>15</xdr:col>
      <xdr:colOff>101600</xdr:colOff>
      <xdr:row>58</xdr:row>
      <xdr:rowOff>3649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166226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137370</xdr:rowOff>
    </xdr:from>
    <xdr:to>
      <xdr:col>10</xdr:col>
      <xdr:colOff>165100</xdr:colOff>
      <xdr:row>58</xdr:row>
      <xdr:rowOff>67520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58647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135450</xdr:rowOff>
    </xdr:from>
    <xdr:to>
      <xdr:col>6</xdr:col>
      <xdr:colOff>38100</xdr:colOff>
      <xdr:row>54</xdr:row>
      <xdr:rowOff>65600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56727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55786</xdr:rowOff>
    </xdr:from>
    <xdr:to>
      <xdr:col>24</xdr:col>
      <xdr:colOff>63500</xdr:colOff>
      <xdr:row>77</xdr:row>
      <xdr:rowOff>91301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5986"/>
          <a:ext cx="838200" cy="20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91301</xdr:rowOff>
    </xdr:from>
    <xdr:to>
      <xdr:col>19</xdr:col>
      <xdr:colOff>177800</xdr:colOff>
      <xdr:row>77</xdr:row>
      <xdr:rowOff>138072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92951"/>
          <a:ext cx="889000" cy="4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42983</xdr:rowOff>
    </xdr:from>
    <xdr:to>
      <xdr:col>15</xdr:col>
      <xdr:colOff>50800</xdr:colOff>
      <xdr:row>77</xdr:row>
      <xdr:rowOff>138072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44633"/>
          <a:ext cx="889000" cy="9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42983</xdr:rowOff>
    </xdr:from>
    <xdr:to>
      <xdr:col>10</xdr:col>
      <xdr:colOff>114300</xdr:colOff>
      <xdr:row>78</xdr:row>
      <xdr:rowOff>119959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4633"/>
          <a:ext cx="889000" cy="24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4986</xdr:rowOff>
    </xdr:from>
    <xdr:to>
      <xdr:col>24</xdr:col>
      <xdr:colOff>114300</xdr:colOff>
      <xdr:row>76</xdr:row>
      <xdr:rowOff>106586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154863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40501</xdr:rowOff>
    </xdr:from>
    <xdr:to>
      <xdr:col>20</xdr:col>
      <xdr:colOff>38100</xdr:colOff>
      <xdr:row>77</xdr:row>
      <xdr:rowOff>142101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133228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87272</xdr:rowOff>
    </xdr:from>
    <xdr:to>
      <xdr:col>15</xdr:col>
      <xdr:colOff>101600</xdr:colOff>
      <xdr:row>78</xdr:row>
      <xdr:rowOff>17422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163633</xdr:rowOff>
    </xdr:from>
    <xdr:to>
      <xdr:col>10</xdr:col>
      <xdr:colOff>165100</xdr:colOff>
      <xdr:row>77</xdr:row>
      <xdr:rowOff>93783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84910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69159</xdr:rowOff>
    </xdr:from>
    <xdr:to>
      <xdr:col>6</xdr:col>
      <xdr:colOff>38100</xdr:colOff>
      <xdr:row>78</xdr:row>
      <xdr:rowOff>170759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161886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67977</xdr:rowOff>
    </xdr:from>
    <xdr:to>
      <xdr:col>24</xdr:col>
      <xdr:colOff>63500</xdr:colOff>
      <xdr:row>98</xdr:row>
      <xdr:rowOff>71779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0077"/>
          <a:ext cx="8382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50104</xdr:rowOff>
    </xdr:from>
    <xdr:to>
      <xdr:col>19</xdr:col>
      <xdr:colOff>177800</xdr:colOff>
      <xdr:row>98</xdr:row>
      <xdr:rowOff>67977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2204"/>
          <a:ext cx="8890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50104</xdr:rowOff>
    </xdr:from>
    <xdr:to>
      <xdr:col>15</xdr:col>
      <xdr:colOff>50800</xdr:colOff>
      <xdr:row>98</xdr:row>
      <xdr:rowOff>61827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2204"/>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61827</xdr:rowOff>
    </xdr:from>
    <xdr:to>
      <xdr:col>10</xdr:col>
      <xdr:colOff>114300</xdr:colOff>
      <xdr:row>98</xdr:row>
      <xdr:rowOff>88974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3927"/>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20979</xdr:rowOff>
    </xdr:from>
    <xdr:to>
      <xdr:col>24</xdr:col>
      <xdr:colOff>114300</xdr:colOff>
      <xdr:row>98</xdr:row>
      <xdr:rowOff>122579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17177</xdr:rowOff>
    </xdr:from>
    <xdr:to>
      <xdr:col>20</xdr:col>
      <xdr:colOff>38100</xdr:colOff>
      <xdr:row>98</xdr:row>
      <xdr:rowOff>118777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109904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170754</xdr:rowOff>
    </xdr:from>
    <xdr:to>
      <xdr:col>15</xdr:col>
      <xdr:colOff>101600</xdr:colOff>
      <xdr:row>98</xdr:row>
      <xdr:rowOff>100904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92031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11027</xdr:rowOff>
    </xdr:from>
    <xdr:to>
      <xdr:col>10</xdr:col>
      <xdr:colOff>165100</xdr:colOff>
      <xdr:row>98</xdr:row>
      <xdr:rowOff>112627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103754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38174</xdr:rowOff>
    </xdr:from>
    <xdr:to>
      <xdr:col>6</xdr:col>
      <xdr:colOff>38100</xdr:colOff>
      <xdr:row>98</xdr:row>
      <xdr:rowOff>139774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130901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73940</xdr:rowOff>
    </xdr:from>
    <xdr:to>
      <xdr:col>55</xdr:col>
      <xdr:colOff>0</xdr:colOff>
      <xdr:row>58</xdr:row>
      <xdr:rowOff>97028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18040"/>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69062</xdr:rowOff>
    </xdr:from>
    <xdr:to>
      <xdr:col>50</xdr:col>
      <xdr:colOff>114300</xdr:colOff>
      <xdr:row>58</xdr:row>
      <xdr:rowOff>97028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13162"/>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69062</xdr:rowOff>
    </xdr:from>
    <xdr:to>
      <xdr:col>45</xdr:col>
      <xdr:colOff>177800</xdr:colOff>
      <xdr:row>58</xdr:row>
      <xdr:rowOff>91732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3162"/>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91732</xdr:rowOff>
    </xdr:from>
    <xdr:to>
      <xdr:col>41</xdr:col>
      <xdr:colOff>50800</xdr:colOff>
      <xdr:row>58</xdr:row>
      <xdr:rowOff>92151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3583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23140</xdr:rowOff>
    </xdr:from>
    <xdr:to>
      <xdr:col>55</xdr:col>
      <xdr:colOff>50800</xdr:colOff>
      <xdr:row>58</xdr:row>
      <xdr:rowOff>124740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46228</xdr:rowOff>
    </xdr:from>
    <xdr:to>
      <xdr:col>50</xdr:col>
      <xdr:colOff>165100</xdr:colOff>
      <xdr:row>58</xdr:row>
      <xdr:rowOff>147828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138955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18262</xdr:rowOff>
    </xdr:from>
    <xdr:to>
      <xdr:col>46</xdr:col>
      <xdr:colOff>38100</xdr:colOff>
      <xdr:row>58</xdr:row>
      <xdr:rowOff>119862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110989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40932</xdr:rowOff>
    </xdr:from>
    <xdr:to>
      <xdr:col>41</xdr:col>
      <xdr:colOff>101600</xdr:colOff>
      <xdr:row>58</xdr:row>
      <xdr:rowOff>142532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133659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7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41351</xdr:rowOff>
    </xdr:from>
    <xdr:to>
      <xdr:col>36</xdr:col>
      <xdr:colOff>165100</xdr:colOff>
      <xdr:row>58</xdr:row>
      <xdr:rowOff>142951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134078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26657</xdr:rowOff>
    </xdr:from>
    <xdr:to>
      <xdr:col>55</xdr:col>
      <xdr:colOff>0</xdr:colOff>
      <xdr:row>78</xdr:row>
      <xdr:rowOff>29020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9757"/>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12370</xdr:rowOff>
    </xdr:from>
    <xdr:to>
      <xdr:col>50</xdr:col>
      <xdr:colOff>114300</xdr:colOff>
      <xdr:row>78</xdr:row>
      <xdr:rowOff>26657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547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96762</xdr:rowOff>
    </xdr:from>
    <xdr:to>
      <xdr:col>45</xdr:col>
      <xdr:colOff>177800</xdr:colOff>
      <xdr:row>78</xdr:row>
      <xdr:rowOff>12370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98412"/>
          <a:ext cx="889000" cy="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21704</xdr:rowOff>
    </xdr:from>
    <xdr:to>
      <xdr:col>41</xdr:col>
      <xdr:colOff>50800</xdr:colOff>
      <xdr:row>77</xdr:row>
      <xdr:rowOff>96762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23354"/>
          <a:ext cx="889000" cy="7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149670</xdr:rowOff>
    </xdr:from>
    <xdr:to>
      <xdr:col>55</xdr:col>
      <xdr:colOff>50800</xdr:colOff>
      <xdr:row>78</xdr:row>
      <xdr:rowOff>79820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128097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147307</xdr:rowOff>
    </xdr:from>
    <xdr:to>
      <xdr:col>50</xdr:col>
      <xdr:colOff>165100</xdr:colOff>
      <xdr:row>78</xdr:row>
      <xdr:rowOff>77457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68584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133020</xdr:rowOff>
    </xdr:from>
    <xdr:to>
      <xdr:col>46</xdr:col>
      <xdr:colOff>38100</xdr:colOff>
      <xdr:row>78</xdr:row>
      <xdr:rowOff>63170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54297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45962</xdr:rowOff>
    </xdr:from>
    <xdr:to>
      <xdr:col>41</xdr:col>
      <xdr:colOff>101600</xdr:colOff>
      <xdr:row>77</xdr:row>
      <xdr:rowOff>147562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138689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142354</xdr:rowOff>
    </xdr:from>
    <xdr:to>
      <xdr:col>36</xdr:col>
      <xdr:colOff>165100</xdr:colOff>
      <xdr:row>77</xdr:row>
      <xdr:rowOff>72504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63631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68490</xdr:rowOff>
    </xdr:from>
    <xdr:to>
      <xdr:col>55</xdr:col>
      <xdr:colOff>0</xdr:colOff>
      <xdr:row>97</xdr:row>
      <xdr:rowOff>120174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99140"/>
          <a:ext cx="838200" cy="5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68490</xdr:rowOff>
    </xdr:from>
    <xdr:to>
      <xdr:col>50</xdr:col>
      <xdr:colOff>114300</xdr:colOff>
      <xdr:row>98</xdr:row>
      <xdr:rowOff>92514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99140"/>
          <a:ext cx="889000" cy="19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133795</xdr:rowOff>
    </xdr:from>
    <xdr:to>
      <xdr:col>45</xdr:col>
      <xdr:colOff>177800</xdr:colOff>
      <xdr:row>98</xdr:row>
      <xdr:rowOff>92514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4445"/>
          <a:ext cx="889000" cy="13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133795</xdr:rowOff>
    </xdr:from>
    <xdr:to>
      <xdr:col>41</xdr:col>
      <xdr:colOff>50800</xdr:colOff>
      <xdr:row>98</xdr:row>
      <xdr:rowOff>44565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4445"/>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69374</xdr:rowOff>
    </xdr:from>
    <xdr:to>
      <xdr:col>55</xdr:col>
      <xdr:colOff>50800</xdr:colOff>
      <xdr:row>97</xdr:row>
      <xdr:rowOff>170974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47801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17690</xdr:rowOff>
    </xdr:from>
    <xdr:to>
      <xdr:col>50</xdr:col>
      <xdr:colOff>165100</xdr:colOff>
      <xdr:row>97</xdr:row>
      <xdr:rowOff>119290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110417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41714</xdr:rowOff>
    </xdr:from>
    <xdr:to>
      <xdr:col>46</xdr:col>
      <xdr:colOff>38100</xdr:colOff>
      <xdr:row>98</xdr:row>
      <xdr:rowOff>143314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134441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82995</xdr:rowOff>
    </xdr:from>
    <xdr:to>
      <xdr:col>41</xdr:col>
      <xdr:colOff>101600</xdr:colOff>
      <xdr:row>98</xdr:row>
      <xdr:rowOff>13145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165215</xdr:rowOff>
    </xdr:from>
    <xdr:to>
      <xdr:col>36</xdr:col>
      <xdr:colOff>165100</xdr:colOff>
      <xdr:row>98</xdr:row>
      <xdr:rowOff>95365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86492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54356</xdr:rowOff>
    </xdr:from>
    <xdr:to>
      <xdr:col>85</xdr:col>
      <xdr:colOff>127000</xdr:colOff>
      <xdr:row>37</xdr:row>
      <xdr:rowOff>75959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98006"/>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47993</xdr:rowOff>
    </xdr:from>
    <xdr:to>
      <xdr:col>81</xdr:col>
      <xdr:colOff>50800</xdr:colOff>
      <xdr:row>37</xdr:row>
      <xdr:rowOff>54356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91643"/>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47993</xdr:rowOff>
    </xdr:from>
    <xdr:to>
      <xdr:col>76</xdr:col>
      <xdr:colOff>114300</xdr:colOff>
      <xdr:row>37</xdr:row>
      <xdr:rowOff>103772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91643"/>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101581</xdr:rowOff>
    </xdr:from>
    <xdr:to>
      <xdr:col>71</xdr:col>
      <xdr:colOff>177800</xdr:colOff>
      <xdr:row>37</xdr:row>
      <xdr:rowOff>103772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45231"/>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25159</xdr:rowOff>
    </xdr:from>
    <xdr:to>
      <xdr:col>85</xdr:col>
      <xdr:colOff>177800</xdr:colOff>
      <xdr:row>37</xdr:row>
      <xdr:rowOff>126759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3556</xdr:rowOff>
    </xdr:from>
    <xdr:to>
      <xdr:col>81</xdr:col>
      <xdr:colOff>101600</xdr:colOff>
      <xdr:row>37</xdr:row>
      <xdr:rowOff>105156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121683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168643</xdr:rowOff>
    </xdr:from>
    <xdr:to>
      <xdr:col>76</xdr:col>
      <xdr:colOff>165100</xdr:colOff>
      <xdr:row>37</xdr:row>
      <xdr:rowOff>98793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115320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1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52972</xdr:rowOff>
    </xdr:from>
    <xdr:to>
      <xdr:col>72</xdr:col>
      <xdr:colOff>38100</xdr:colOff>
      <xdr:row>37</xdr:row>
      <xdr:rowOff>154572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171099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7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50781</xdr:rowOff>
    </xdr:from>
    <xdr:to>
      <xdr:col>67</xdr:col>
      <xdr:colOff>101600</xdr:colOff>
      <xdr:row>37</xdr:row>
      <xdr:rowOff>152381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143508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134214</xdr:rowOff>
    </xdr:from>
    <xdr:to>
      <xdr:col>85</xdr:col>
      <xdr:colOff>127000</xdr:colOff>
      <xdr:row>58</xdr:row>
      <xdr:rowOff>5372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6864"/>
          <a:ext cx="838200" cy="4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107188</xdr:rowOff>
    </xdr:from>
    <xdr:to>
      <xdr:col>81</xdr:col>
      <xdr:colOff>50800</xdr:colOff>
      <xdr:row>58</xdr:row>
      <xdr:rowOff>5372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08388"/>
          <a:ext cx="889000" cy="24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107188</xdr:rowOff>
    </xdr:from>
    <xdr:to>
      <xdr:col>76</xdr:col>
      <xdr:colOff>114300</xdr:colOff>
      <xdr:row>57</xdr:row>
      <xdr:rowOff>29451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08388"/>
          <a:ext cx="889000" cy="9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29451</xdr:rowOff>
    </xdr:from>
    <xdr:to>
      <xdr:col>71</xdr:col>
      <xdr:colOff>177800</xdr:colOff>
      <xdr:row>57</xdr:row>
      <xdr:rowOff>90297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02101"/>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83414</xdr:rowOff>
    </xdr:from>
    <xdr:to>
      <xdr:col>85</xdr:col>
      <xdr:colOff>177800</xdr:colOff>
      <xdr:row>58</xdr:row>
      <xdr:rowOff>13564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61841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126022</xdr:rowOff>
    </xdr:from>
    <xdr:to>
      <xdr:col>81</xdr:col>
      <xdr:colOff>101600</xdr:colOff>
      <xdr:row>58</xdr:row>
      <xdr:rowOff>56172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47299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56388</xdr:rowOff>
    </xdr:from>
    <xdr:to>
      <xdr:col>76</xdr:col>
      <xdr:colOff>165100</xdr:colOff>
      <xdr:row>56</xdr:row>
      <xdr:rowOff>157988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3065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150101</xdr:rowOff>
    </xdr:from>
    <xdr:to>
      <xdr:col>72</xdr:col>
      <xdr:colOff>38100</xdr:colOff>
      <xdr:row>57</xdr:row>
      <xdr:rowOff>80251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96778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2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39497</xdr:rowOff>
    </xdr:from>
    <xdr:to>
      <xdr:col>67</xdr:col>
      <xdr:colOff>101600</xdr:colOff>
      <xdr:row>57</xdr:row>
      <xdr:rowOff>141097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157624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8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94655</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9205"/>
          <a:ext cx="8382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94655</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205"/>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98444</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2994"/>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98444</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2994"/>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43855</xdr:rowOff>
    </xdr:from>
    <xdr:to>
      <xdr:col>81</xdr:col>
      <xdr:colOff>101600</xdr:colOff>
      <xdr:row>79</xdr:row>
      <xdr:rowOff>145455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136582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47644</xdr:rowOff>
    </xdr:from>
    <xdr:to>
      <xdr:col>72</xdr:col>
      <xdr:colOff>38100</xdr:colOff>
      <xdr:row>79</xdr:row>
      <xdr:rowOff>149244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140371</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37694</xdr:rowOff>
    </xdr:from>
    <xdr:to>
      <xdr:col>85</xdr:col>
      <xdr:colOff>127000</xdr:colOff>
      <xdr:row>96</xdr:row>
      <xdr:rowOff>40526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96894"/>
          <a:ext cx="8382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37694</xdr:rowOff>
    </xdr:from>
    <xdr:to>
      <xdr:col>81</xdr:col>
      <xdr:colOff>50800</xdr:colOff>
      <xdr:row>96</xdr:row>
      <xdr:rowOff>39039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96894"/>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39039</xdr:rowOff>
    </xdr:from>
    <xdr:to>
      <xdr:col>76</xdr:col>
      <xdr:colOff>114300</xdr:colOff>
      <xdr:row>96</xdr:row>
      <xdr:rowOff>39751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98239"/>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39751</xdr:rowOff>
    </xdr:from>
    <xdr:to>
      <xdr:col>71</xdr:col>
      <xdr:colOff>177800</xdr:colOff>
      <xdr:row>96</xdr:row>
      <xdr:rowOff>84913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98951"/>
          <a:ext cx="8890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161176</xdr:rowOff>
    </xdr:from>
    <xdr:to>
      <xdr:col>85</xdr:col>
      <xdr:colOff>177800</xdr:colOff>
      <xdr:row>96</xdr:row>
      <xdr:rowOff>91326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12603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158344</xdr:rowOff>
    </xdr:from>
    <xdr:to>
      <xdr:col>81</xdr:col>
      <xdr:colOff>101600</xdr:colOff>
      <xdr:row>96</xdr:row>
      <xdr:rowOff>88494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105021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2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159689</xdr:rowOff>
    </xdr:from>
    <xdr:to>
      <xdr:col>76</xdr:col>
      <xdr:colOff>165100</xdr:colOff>
      <xdr:row>96</xdr:row>
      <xdr:rowOff>89839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106366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160401</xdr:rowOff>
    </xdr:from>
    <xdr:to>
      <xdr:col>72</xdr:col>
      <xdr:colOff>38100</xdr:colOff>
      <xdr:row>96</xdr:row>
      <xdr:rowOff>90551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107078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2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34113</xdr:rowOff>
    </xdr:from>
    <xdr:to>
      <xdr:col>67</xdr:col>
      <xdr:colOff>101600</xdr:colOff>
      <xdr:row>96</xdr:row>
      <xdr:rowOff>135713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152240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71074</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86174"/>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71074</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586174"/>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68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20274</xdr:rowOff>
    </xdr:from>
    <xdr:to>
      <xdr:col>102</xdr:col>
      <xdr:colOff>165100</xdr:colOff>
      <xdr:row>38</xdr:row>
      <xdr:rowOff>121874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5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138401</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定額減税補足給付金を支給したことに加え、障害福祉サービス費や児童手当の増加により、前年度に比べ住民一人当たり２２，６３４円の増加となった。なお、扶助費は今後も増加すると見込まれる。</a:t>
          </a:r>
        </a:p>
        <a:p>
          <a:r>
            <a:rPr kumimoji="1" lang="ja-JP" altLang="en-US" sz="1300">
              <a:latin typeface="ＭＳ Ｐゴシック" panose="020B0600070205080204" pitchFamily="50" charset="-128"/>
              <a:ea typeface="ＭＳ Ｐゴシック" panose="020B0600070205080204" pitchFamily="50" charset="-128"/>
            </a:rPr>
            <a:t>　衛生費については、木津川市精華町環境施設組合負担金が増加したものの、新型コロナウイルスワクチン接種事業の縮小により、前年度に比べ住民一人当たり９９８円の減少となり、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土木費については、小川内水対策事業の進捗により、前年度に比べ住民一人当たり２，７１３円の減少となった。今後も、木津川台駅前線整備事業や城陽井手木津川バイパス関連事業などの大規模事業を予定していることから、事業の平準化に努める。</a:t>
          </a:r>
        </a:p>
        <a:p>
          <a:r>
            <a:rPr kumimoji="1" lang="ja-JP" altLang="en-US" sz="1300">
              <a:latin typeface="ＭＳ Ｐゴシック" panose="020B0600070205080204" pitchFamily="50" charset="-128"/>
              <a:ea typeface="ＭＳ Ｐゴシック" panose="020B0600070205080204" pitchFamily="50" charset="-128"/>
            </a:rPr>
            <a:t>　消防費については、相楽中部消防組合に対する負担金が減少したことにより、前年度に比べ住民一人当たり１，１３４円の減少となった。消防本部庁舎移転改築事業が進められており、工事費に係る負担金など金額の増加が見込まれる。</a:t>
          </a:r>
        </a:p>
        <a:p>
          <a:r>
            <a:rPr kumimoji="1" lang="ja-JP" altLang="en-US" sz="1300">
              <a:latin typeface="ＭＳ Ｐゴシック" panose="020B0600070205080204" pitchFamily="50" charset="-128"/>
              <a:ea typeface="ＭＳ Ｐゴシック" panose="020B0600070205080204" pitchFamily="50" charset="-128"/>
            </a:rPr>
            <a:t>　教育費については、相楽小学校校舎改築事業や中央図書館長寿命化改修事業に伴い、前年度に比べ住民一人当たり３，３５５円の増加となった。今後、小中学校体育館の空調整備や照明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化などの事業を予定していることから、金額の増加が見込まれる。また、令和２年度に策定した木津川市学校施設等長寿命化計画に基づき、教育環境の整備を進める必要がある。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前年度決算剰余金等の積立てにより、財政調整基金残高は増加したものの、前年度の実質収支額（８７５百万円）が今年度の実質収支額（５５９百万円）を上回ったため、実質単年度収支が▲１６８百万円となった。</a:t>
          </a:r>
        </a:p>
        <a:p>
          <a:r>
            <a:rPr kumimoji="1" lang="ja-JP" altLang="en-US" sz="1400">
              <a:latin typeface="ＭＳ ゴシック" pitchFamily="49" charset="-128"/>
              <a:ea typeface="ＭＳ ゴシック" pitchFamily="49" charset="-128"/>
            </a:rPr>
            <a:t>　実質収支額は前年度に比べ減少したが、標準財政規模比が２．８６％と概ね望ましい値となっており、引き続き適正規模での財政運営に努める。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令和元年度以降、赤字額が生じた会計は皆無であり、標準財政規模が増加する中、全会計の黒字額の合計は、標準財政規模の１５％以上を保っている。</a:t>
          </a:r>
        </a:p>
        <a:p>
          <a:r>
            <a:rPr kumimoji="1" lang="ja-JP" altLang="en-US" sz="1400">
              <a:latin typeface="ＭＳ ゴシック" pitchFamily="49" charset="-128"/>
              <a:ea typeface="ＭＳ ゴシック" pitchFamily="49" charset="-128"/>
            </a:rPr>
            <a:t>　令和６年度は、一般会計における実質収支額の減少が大きく、黒字額は全体で減少した。 </a:t>
          </a:r>
        </a:p>
        <a:p>
          <a:r>
            <a:rPr kumimoji="1" lang="ja-JP" altLang="en-US" sz="1400">
              <a:latin typeface="ＭＳ ゴシック" pitchFamily="49" charset="-128"/>
              <a:ea typeface="ＭＳ ゴシック" pitchFamily="49" charset="-128"/>
            </a:rPr>
            <a:t>　介護保険特別会計の実質収支については、</a:t>
          </a:r>
          <a:r>
            <a:rPr kumimoji="1" lang="ja-JP" altLang="en-US" sz="1400">
              <a:solidFill>
                <a:sysClr val="windowText" lastClr="000000"/>
              </a:solidFill>
              <a:latin typeface="ＭＳ ゴシック" pitchFamily="49" charset="-128"/>
              <a:ea typeface="ＭＳ ゴシック" pitchFamily="49" charset="-128"/>
            </a:rPr>
            <a:t>利用日数の増加により居宅介護サービス費及び施設介護サービス費が増加したことから、</a:t>
          </a:r>
          <a:r>
            <a:rPr kumimoji="1" lang="ja-JP" altLang="en-US" sz="1400">
              <a:latin typeface="ＭＳ ゴシック" pitchFamily="49" charset="-128"/>
              <a:ea typeface="ＭＳ ゴシック" pitchFamily="49" charset="-128"/>
            </a:rPr>
            <a:t>黒字額は５百万円となった。</a:t>
          </a:r>
        </a:p>
        <a:p>
          <a:r>
            <a:rPr kumimoji="1" lang="ja-JP" altLang="en-US" sz="1400">
              <a:latin typeface="ＭＳ ゴシック" pitchFamily="49" charset="-128"/>
              <a:ea typeface="ＭＳ ゴシック" pitchFamily="49" charset="-128"/>
            </a:rPr>
            <a:t>　会計別で黒字額が最も多いのは、法適用の水道事業会計である。給水収益の減少及び減価償却費等の費用の増加により、赤字となるところであったが、消費税の修正申告に伴う還付金の臨時的な収入があったことにより、引き続き黒字経営となった。なお、流動資産から流動負債を差し引くなどして算出される黒字額は約２，７３５百万円となった。</a:t>
          </a:r>
        </a:p>
        <a:p>
          <a:r>
            <a:rPr kumimoji="1" lang="ja-JP" altLang="en-US" sz="1400">
              <a:latin typeface="ＭＳ ゴシック" pitchFamily="49" charset="-128"/>
              <a:ea typeface="ＭＳ ゴシック" pitchFamily="49" charset="-128"/>
            </a:rPr>
            <a:t>　財政状況資料集の仕様上、端数処理の方法が異なるため、一般会計及び旧木津町準財産区特別会計の比率の合計と「（７）実質収支比率等に係る経年分析」の比率は異なる場合がある。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34955813</v>
      </c>
      <c r="BO4" s="436"/>
      <c r="BP4" s="436"/>
      <c r="BQ4" s="436"/>
      <c r="BR4" s="436"/>
      <c r="BS4" s="436"/>
      <c r="BT4" s="436"/>
      <c r="BU4" s="437"/>
      <c r="BV4" s="435">
        <v>34251272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2.9</v>
      </c>
      <c r="CU4" s="576"/>
      <c r="CV4" s="576"/>
      <c r="CW4" s="576"/>
      <c r="CX4" s="576"/>
      <c r="CY4" s="576"/>
      <c r="CZ4" s="576"/>
      <c r="DA4" s="577"/>
      <c r="DB4" s="575">
        <v>4.5999999999999996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34237042</v>
      </c>
      <c r="BO5" s="407"/>
      <c r="BP5" s="407"/>
      <c r="BQ5" s="407"/>
      <c r="BR5" s="407"/>
      <c r="BS5" s="407"/>
      <c r="BT5" s="407"/>
      <c r="BU5" s="408"/>
      <c r="BV5" s="406">
        <v>32734117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97.3</v>
      </c>
      <c r="CU5" s="404"/>
      <c r="CV5" s="404"/>
      <c r="CW5" s="404"/>
      <c r="CX5" s="404"/>
      <c r="CY5" s="404"/>
      <c r="CZ5" s="404"/>
      <c r="DA5" s="405"/>
      <c r="DB5" s="403">
        <v>94.2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718771</v>
      </c>
      <c r="BO6" s="407"/>
      <c r="BP6" s="407"/>
      <c r="BQ6" s="407"/>
      <c r="BR6" s="407"/>
      <c r="BS6" s="407"/>
      <c r="BT6" s="407"/>
      <c r="BU6" s="408"/>
      <c r="BV6" s="406">
        <v>1517155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97.3</v>
      </c>
      <c r="CU6" s="550"/>
      <c r="CV6" s="550"/>
      <c r="CW6" s="550"/>
      <c r="CX6" s="550"/>
      <c r="CY6" s="550"/>
      <c r="CZ6" s="550"/>
      <c r="DA6" s="551"/>
      <c r="DB6" s="549">
        <v>94.6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159812</v>
      </c>
      <c r="BO7" s="407"/>
      <c r="BP7" s="407"/>
      <c r="BQ7" s="407"/>
      <c r="BR7" s="407"/>
      <c r="BS7" s="407"/>
      <c r="BT7" s="407"/>
      <c r="BU7" s="408"/>
      <c r="BV7" s="406">
        <v>641997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19574243</v>
      </c>
      <c r="CU7" s="407"/>
      <c r="CV7" s="407"/>
      <c r="CW7" s="407"/>
      <c r="CX7" s="407"/>
      <c r="CY7" s="407"/>
      <c r="CZ7" s="407"/>
      <c r="DA7" s="408"/>
      <c r="DB7" s="406">
        <v>19229863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558959</v>
      </c>
      <c r="BO8" s="407"/>
      <c r="BP8" s="407"/>
      <c r="BQ8" s="407"/>
      <c r="BR8" s="407"/>
      <c r="BS8" s="407"/>
      <c r="BT8" s="407"/>
      <c r="BU8" s="408"/>
      <c r="BV8" s="406">
        <v>875158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0.59</v>
      </c>
      <c r="CU8" s="510"/>
      <c r="CV8" s="510"/>
      <c r="CW8" s="510"/>
      <c r="CX8" s="510"/>
      <c r="CY8" s="510"/>
      <c r="CZ8" s="510"/>
      <c r="DA8" s="511"/>
      <c r="DB8" s="509">
        <v>0.6</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77907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-316199</v>
      </c>
      <c r="BO9" s="407"/>
      <c r="BP9" s="407"/>
      <c r="BQ9" s="407"/>
      <c r="BR9" s="407"/>
      <c r="BS9" s="407"/>
      <c r="BT9" s="407"/>
      <c r="BU9" s="408"/>
      <c r="BV9" s="406">
        <v>-956499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12.8</v>
      </c>
      <c r="CU9" s="404"/>
      <c r="CV9" s="404"/>
      <c r="CW9" s="404"/>
      <c r="CX9" s="404"/>
      <c r="CY9" s="404"/>
      <c r="CZ9" s="404"/>
      <c r="DA9" s="405"/>
      <c r="DB9" s="403">
        <v>12.9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72840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444744</v>
      </c>
      <c r="BO10" s="407"/>
      <c r="BP10" s="407"/>
      <c r="BQ10" s="407"/>
      <c r="BR10" s="407"/>
      <c r="BS10" s="407"/>
      <c r="BT10" s="407"/>
      <c r="BU10" s="408"/>
      <c r="BV10" s="406">
        <v>931383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79339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296517</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78055</v>
      </c>
      <c r="S13" s="494"/>
      <c r="T13" s="494"/>
      <c r="U13" s="494"/>
      <c r="V13" s="495"/>
      <c r="W13" s="496" t="s">
        <v>131</v>
      </c>
      <c r="X13" s="392"/>
      <c r="Y13" s="392"/>
      <c r="Z13" s="392"/>
      <c r="AA13" s="392"/>
      <c r="AB13" s="393"/>
      <c r="AC13" s="359">
        <v>1072</v>
      </c>
      <c r="AD13" s="360"/>
      <c r="AE13" s="360"/>
      <c r="AF13" s="360"/>
      <c r="AG13" s="361"/>
      <c r="AH13" s="359">
        <v>1149</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-167972</v>
      </c>
      <c r="BO13" s="407"/>
      <c r="BP13" s="407"/>
      <c r="BQ13" s="407"/>
      <c r="BR13" s="407"/>
      <c r="BS13" s="407"/>
      <c r="BT13" s="407"/>
      <c r="BU13" s="408"/>
      <c r="BV13" s="406">
        <v>-25116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9.9</v>
      </c>
      <c r="CU13" s="404"/>
      <c r="CV13" s="404"/>
      <c r="CW13" s="404"/>
      <c r="CX13" s="404"/>
      <c r="CY13" s="404"/>
      <c r="CZ13" s="404"/>
      <c r="DA13" s="405"/>
      <c r="DB13" s="403">
        <v>9.8000000000000007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79828</v>
      </c>
      <c r="S14" s="494"/>
      <c r="T14" s="494"/>
      <c r="U14" s="494"/>
      <c r="V14" s="495"/>
      <c r="W14" s="497"/>
      <c r="X14" s="395"/>
      <c r="Y14" s="395"/>
      <c r="Z14" s="395"/>
      <c r="AA14" s="395"/>
      <c r="AB14" s="396"/>
      <c r="AC14" s="486">
        <v>3.3</v>
      </c>
      <c r="AD14" s="487"/>
      <c r="AE14" s="487"/>
      <c r="AF14" s="487"/>
      <c r="AG14" s="488"/>
      <c r="AH14" s="486">
        <v>3.7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78667</v>
      </c>
      <c r="S15" s="494"/>
      <c r="T15" s="494"/>
      <c r="U15" s="494"/>
      <c r="V15" s="495"/>
      <c r="W15" s="496" t="s">
        <v>137</v>
      </c>
      <c r="X15" s="392"/>
      <c r="Y15" s="392"/>
      <c r="Z15" s="392"/>
      <c r="AA15" s="392"/>
      <c r="AB15" s="393"/>
      <c r="AC15" s="359">
        <v>6363</v>
      </c>
      <c r="AD15" s="360"/>
      <c r="AE15" s="360"/>
      <c r="AF15" s="360"/>
      <c r="AG15" s="361"/>
      <c r="AH15" s="359">
        <v>6482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10007646</v>
      </c>
      <c r="BO15" s="436"/>
      <c r="BP15" s="436"/>
      <c r="BQ15" s="436"/>
      <c r="BR15" s="436"/>
      <c r="BS15" s="436"/>
      <c r="BT15" s="436"/>
      <c r="BU15" s="437"/>
      <c r="BV15" s="435">
        <v>9873481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19.8</v>
      </c>
      <c r="AD16" s="487"/>
      <c r="AE16" s="487"/>
      <c r="AF16" s="487"/>
      <c r="AG16" s="488"/>
      <c r="AH16" s="486">
        <v>20.8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16997061</v>
      </c>
      <c r="BO16" s="407"/>
      <c r="BP16" s="407"/>
      <c r="BQ16" s="407"/>
      <c r="BR16" s="407"/>
      <c r="BS16" s="407"/>
      <c r="BT16" s="407"/>
      <c r="BU16" s="408"/>
      <c r="BV16" s="406">
        <v>16398805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24621</v>
      </c>
      <c r="AD17" s="360"/>
      <c r="AE17" s="360"/>
      <c r="AF17" s="360"/>
      <c r="AG17" s="361"/>
      <c r="AH17" s="359">
        <v>23474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12723658</v>
      </c>
      <c r="BO17" s="407"/>
      <c r="BP17" s="407"/>
      <c r="BQ17" s="407"/>
      <c r="BR17" s="407"/>
      <c r="BS17" s="407"/>
      <c r="BT17" s="407"/>
      <c r="BU17" s="408"/>
      <c r="BV17" s="406">
        <v>12540965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85.13</v>
      </c>
      <c r="M18" s="459"/>
      <c r="N18" s="459"/>
      <c r="O18" s="459"/>
      <c r="P18" s="459"/>
      <c r="Q18" s="459"/>
      <c r="R18" s="460"/>
      <c r="S18" s="460"/>
      <c r="T18" s="460"/>
      <c r="U18" s="460"/>
      <c r="V18" s="461"/>
      <c r="W18" s="477"/>
      <c r="X18" s="478"/>
      <c r="Y18" s="478"/>
      <c r="Z18" s="478"/>
      <c r="AA18" s="478"/>
      <c r="AB18" s="502"/>
      <c r="AC18" s="376">
        <v>76.8</v>
      </c>
      <c r="AD18" s="377"/>
      <c r="AE18" s="377"/>
      <c r="AF18" s="377"/>
      <c r="AG18" s="462"/>
      <c r="AH18" s="376">
        <v>75.5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19559537</v>
      </c>
      <c r="BO18" s="407"/>
      <c r="BP18" s="407"/>
      <c r="BQ18" s="407"/>
      <c r="BR18" s="407"/>
      <c r="BS18" s="407"/>
      <c r="BT18" s="407"/>
      <c r="BU18" s="408"/>
      <c r="BV18" s="406">
        <v>18511792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915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24144385</v>
      </c>
      <c r="BO19" s="407"/>
      <c r="BP19" s="407"/>
      <c r="BQ19" s="407"/>
      <c r="BR19" s="407"/>
      <c r="BS19" s="407"/>
      <c r="BT19" s="407"/>
      <c r="BU19" s="408"/>
      <c r="BV19" s="406">
        <v>23968675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29802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27355765</v>
      </c>
      <c r="BO22" s="436"/>
      <c r="BP22" s="436"/>
      <c r="BQ22" s="436"/>
      <c r="BR22" s="436"/>
      <c r="BS22" s="436"/>
      <c r="BT22" s="436"/>
      <c r="BU22" s="437"/>
      <c r="BV22" s="435">
        <v>29331633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22809646</v>
      </c>
      <c r="BO23" s="407"/>
      <c r="BP23" s="407"/>
      <c r="BQ23" s="407"/>
      <c r="BR23" s="407"/>
      <c r="BS23" s="407"/>
      <c r="BT23" s="407"/>
      <c r="BU23" s="408"/>
      <c r="BV23" s="406">
        <v>24244382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377</v>
      </c>
      <c r="AI24" s="360"/>
      <c r="AJ24" s="360"/>
      <c r="AK24" s="360"/>
      <c r="AL24" s="361"/>
      <c r="AM24" s="359">
        <v>1187173</v>
      </c>
      <c r="AN24" s="360"/>
      <c r="AO24" s="360"/>
      <c r="AP24" s="360"/>
      <c r="AQ24" s="360"/>
      <c r="AR24" s="361"/>
      <c r="AS24" s="359">
        <v>3149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17214904</v>
      </c>
      <c r="BO24" s="407"/>
      <c r="BP24" s="407"/>
      <c r="BQ24" s="407"/>
      <c r="BR24" s="407"/>
      <c r="BS24" s="407"/>
      <c r="BT24" s="407"/>
      <c r="BU24" s="408"/>
      <c r="BV24" s="406">
        <v>18101646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3912395</v>
      </c>
      <c r="BO25" s="436"/>
      <c r="BP25" s="436"/>
      <c r="BQ25" s="436"/>
      <c r="BR25" s="436"/>
      <c r="BS25" s="436"/>
      <c r="BT25" s="436"/>
      <c r="BU25" s="437"/>
      <c r="BV25" s="435">
        <v>2442443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6600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4900</v>
      </c>
      <c r="R27" s="360"/>
      <c r="S27" s="360"/>
      <c r="T27" s="360"/>
      <c r="U27" s="360"/>
      <c r="V27" s="361"/>
      <c r="W27" s="449"/>
      <c r="X27" s="386"/>
      <c r="Y27" s="387"/>
      <c r="Z27" s="362" t="s">
        <v>171</v>
      </c>
      <c r="AA27" s="363"/>
      <c r="AB27" s="363"/>
      <c r="AC27" s="363"/>
      <c r="AD27" s="363"/>
      <c r="AE27" s="363"/>
      <c r="AF27" s="363"/>
      <c r="AG27" s="364"/>
      <c r="AH27" s="359">
        <v>16</v>
      </c>
      <c r="AI27" s="360"/>
      <c r="AJ27" s="360"/>
      <c r="AK27" s="360"/>
      <c r="AL27" s="361"/>
      <c r="AM27" s="359">
        <v>55658</v>
      </c>
      <c r="AN27" s="360"/>
      <c r="AO27" s="360"/>
      <c r="AP27" s="360"/>
      <c r="AQ27" s="360"/>
      <c r="AR27" s="361"/>
      <c r="AS27" s="359">
        <v>3479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1647487</v>
      </c>
      <c r="BO27" s="441"/>
      <c r="BP27" s="441"/>
      <c r="BQ27" s="441"/>
      <c r="BR27" s="441"/>
      <c r="BS27" s="441"/>
      <c r="BT27" s="441"/>
      <c r="BU27" s="442"/>
      <c r="BV27" s="440">
        <v>1647487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5658078</v>
      </c>
      <c r="BO28" s="436"/>
      <c r="BP28" s="436"/>
      <c r="BQ28" s="436"/>
      <c r="BR28" s="436"/>
      <c r="BS28" s="436"/>
      <c r="BT28" s="436"/>
      <c r="BU28" s="437"/>
      <c r="BV28" s="435">
        <v>5509851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20</v>
      </c>
      <c r="M29" s="360"/>
      <c r="N29" s="360"/>
      <c r="O29" s="360"/>
      <c r="P29" s="361"/>
      <c r="Q29" s="359">
        <v>3700</v>
      </c>
      <c r="R29" s="360"/>
      <c r="S29" s="360"/>
      <c r="T29" s="360"/>
      <c r="U29" s="360"/>
      <c r="V29" s="361"/>
      <c r="W29" s="450"/>
      <c r="X29" s="451"/>
      <c r="Y29" s="452"/>
      <c r="Z29" s="362" t="s">
        <v>177</v>
      </c>
      <c r="AA29" s="363"/>
      <c r="AB29" s="363"/>
      <c r="AC29" s="363"/>
      <c r="AD29" s="363"/>
      <c r="AE29" s="363"/>
      <c r="AF29" s="363"/>
      <c r="AG29" s="364"/>
      <c r="AH29" s="359">
        <v>393</v>
      </c>
      <c r="AI29" s="360"/>
      <c r="AJ29" s="360"/>
      <c r="AK29" s="360"/>
      <c r="AL29" s="361"/>
      <c r="AM29" s="359">
        <v>1242831</v>
      </c>
      <c r="AN29" s="360"/>
      <c r="AO29" s="360"/>
      <c r="AP29" s="360"/>
      <c r="AQ29" s="360"/>
      <c r="AR29" s="361"/>
      <c r="AS29" s="359">
        <v>3162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75981</v>
      </c>
      <c r="BO29" s="407"/>
      <c r="BP29" s="407"/>
      <c r="BQ29" s="407"/>
      <c r="BR29" s="407"/>
      <c r="BS29" s="407"/>
      <c r="BT29" s="407"/>
      <c r="BU29" s="408"/>
      <c r="BV29" s="406">
        <v>44854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5565378</v>
      </c>
      <c r="BO30" s="441"/>
      <c r="BP30" s="441"/>
      <c r="BQ30" s="441"/>
      <c r="BR30" s="441"/>
      <c r="BS30" s="441"/>
      <c r="BT30" s="441"/>
      <c r="BU30" s="442"/>
      <c r="BV30" s="440">
        <v>5776267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国民健康保険山城病院組合（病院事業会計）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木津川市公園都市緑化協会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旧木津町準財産区特別会計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国民健康保険山城病院組合（介護老人保健施設事業会計）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木津川市緑と文化・スポーツ振興事業団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木津川市精華町環境施設組合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京都府市町村職員退職手当組合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京都府市町村議会議員公務災害補償等組合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相楽中部消防組合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相楽広域行政組合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京都府自治会館管理組合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京都府住宅新築資金等貸付事業管理組合（一般会計）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京都府住宅新築資金等貸付事業管理組合（特別会計）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xni2jgisKrLYbMDUtX4PjQ1kkTxU4Pyo7p/EeYM7735j0mE/iM0Q1tEOUOUqj/++gbE0d6QumfQ1ujK37Yhjg==" saltValue="1cldJBY98AxyZZgq/Jp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topLeftCell="A28" zoomScaleSheetLayoutView="100" workbookViewId="0">
      <selection activeCell="J34" sqref="J34:J40"/>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15.59</v>
      </c>
      <c r="G34" s="33">
        <v>14.63</v>
      </c>
      <c r="H34" s="33">
        <v>14.05</v>
      </c>
      <c r="I34" s="33">
        <v>14.16</v>
      </c>
      <c r="J34" s="34">
        <v>13.97</v>
      </c>
      <c r="K34" s="22"/>
      <c r="L34" s="22"/>
      <c r="M34" s="22"/>
      <c r="N34" s="22"/>
      <c r="O34" s="22"/>
      <c r="P34" s="22"/>
    </row>
    <row r="35" spans="1:16" ht="39" customHeight="1" x14ac:dyDescent="0.2">
      <c r="A35" s="22"/>
      <c r="B35" s="35"/>
      <c r="C35" s="1132" t="s">
        <v>533</v>
      </c>
      <c r="D35" s="1132"/>
      <c r="E35" s="1133"/>
      <c r="F35" s="36">
        <v>2.64</v>
      </c>
      <c r="G35" s="37">
        <v>5.08</v>
      </c>
      <c r="H35" s="37">
        <v>9.57</v>
      </c>
      <c r="I35" s="37">
        <v>4.53</v>
      </c>
      <c r="J35" s="38">
        <v>2.84</v>
      </c>
      <c r="K35" s="22"/>
      <c r="L35" s="22"/>
      <c r="M35" s="22"/>
      <c r="N35" s="22"/>
      <c r="O35" s="22"/>
      <c r="P35" s="22"/>
    </row>
    <row r="36" spans="1:16" ht="39" customHeight="1" x14ac:dyDescent="0.2">
      <c r="A36" s="22"/>
      <c r="B36" s="35"/>
      <c r="C36" s="1132" t="s">
        <v>534</v>
      </c>
      <c r="D36" s="1132"/>
      <c r="E36" s="1133"/>
      <c r="F36" s="36">
        <v>0.42</v>
      </c>
      <c r="G36" s="37">
        <v>0.63</v>
      </c>
      <c r="H36" s="37">
        <v>0.75</v>
      </c>
      <c r="I36" s="37">
        <v>1.31</v>
      </c>
      <c r="J36" s="38">
        <v>1.35</v>
      </c>
      <c r="K36" s="22"/>
      <c r="L36" s="22"/>
      <c r="M36" s="22"/>
      <c r="N36" s="22"/>
      <c r="O36" s="22"/>
      <c r="P36" s="22"/>
    </row>
    <row r="37" spans="1:16" ht="39" customHeight="1" x14ac:dyDescent="0.2">
      <c r="A37" s="22"/>
      <c r="B37" s="35"/>
      <c r="C37" s="1132" t="s">
        <v>535</v>
      </c>
      <c r="D37" s="1132"/>
      <c r="E37" s="1133"/>
      <c r="F37" s="36">
        <v>0.8</v>
      </c>
      <c r="G37" s="37">
        <v>0.52</v>
      </c>
      <c r="H37" s="37">
        <v>0.41</v>
      </c>
      <c r="I37" s="37">
        <v>0.62</v>
      </c>
      <c r="J37" s="38">
        <v>0.77</v>
      </c>
      <c r="K37" s="22"/>
      <c r="L37" s="22"/>
      <c r="M37" s="22"/>
      <c r="N37" s="22"/>
      <c r="O37" s="22"/>
      <c r="P37" s="22"/>
    </row>
    <row r="38" spans="1:16" ht="39" customHeight="1" x14ac:dyDescent="0.2">
      <c r="A38" s="22"/>
      <c r="B38" s="35"/>
      <c r="C38" s="1132" t="s">
        <v>536</v>
      </c>
      <c r="D38" s="1132"/>
      <c r="E38" s="1133"/>
      <c r="F38" s="36">
        <v>0.04</v>
      </c>
      <c r="G38" s="37">
        <v>0.04</v>
      </c>
      <c r="H38" s="37">
        <v>0.04</v>
      </c>
      <c r="I38" s="37">
        <v>0.06</v>
      </c>
      <c r="J38" s="38">
        <v>0.09</v>
      </c>
      <c r="K38" s="22"/>
      <c r="L38" s="22"/>
      <c r="M38" s="22"/>
      <c r="N38" s="22"/>
      <c r="O38" s="22"/>
      <c r="P38" s="22"/>
    </row>
    <row r="39" spans="1:16" ht="39" customHeight="1" x14ac:dyDescent="0.2">
      <c r="A39" s="22"/>
      <c r="B39" s="35"/>
      <c r="C39" s="1132" t="s">
        <v>537</v>
      </c>
      <c r="D39" s="1132"/>
      <c r="E39" s="1133"/>
      <c r="F39" s="36">
        <v>0.52</v>
      </c>
      <c r="G39" s="37">
        <v>0.85</v>
      </c>
      <c r="H39" s="37">
        <v>1.23</v>
      </c>
      <c r="I39" s="37">
        <v>0.37</v>
      </c>
      <c r="J39" s="38">
        <v>0.02</v>
      </c>
      <c r="K39" s="22"/>
      <c r="L39" s="22"/>
      <c r="M39" s="22"/>
      <c r="N39" s="22"/>
      <c r="O39" s="22"/>
      <c r="P39" s="22"/>
    </row>
    <row r="40" spans="1:16" ht="39" customHeight="1" x14ac:dyDescent="0.2">
      <c r="A40" s="22"/>
      <c r="B40" s="35"/>
      <c r="C40" s="1132" t="s">
        <v>538</v>
      </c>
      <c r="D40" s="1132"/>
      <c r="E40" s="1133"/>
      <c r="F40" s="36">
        <v>0.35</v>
      </c>
      <c r="G40" s="37">
        <v>0.01</v>
      </c>
      <c r="H40" s="37">
        <v>0.01</v>
      </c>
      <c r="I40" s="37">
        <v>0.01</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v>0</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Ey2iTpEZ4NYHNm3hJYjPRP4QmLuPYUoxMnZbVo/y1J9Qw38XNIOQ3J4BwOjLs48nFiVrUs7zD9hSuD5vIhd8bg==" saltValue="qaIVTf78ErqXC+0FmG0U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34" zoomScaleSheetLayoutView="55" workbookViewId="0">
      <selection activeCell="N54" sqref="N54"/>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2949</v>
      </c>
      <c r="L45" s="58">
        <v>3258</v>
      </c>
      <c r="M45" s="58">
        <v>3279</v>
      </c>
      <c r="N45" s="58">
        <v>3276</v>
      </c>
      <c r="O45" s="59">
        <v>3238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484</v>
      </c>
      <c r="L48" s="62">
        <v>454</v>
      </c>
      <c r="M48" s="62">
        <v>394</v>
      </c>
      <c r="N48" s="62">
        <v>346</v>
      </c>
      <c r="O48" s="63">
        <v>392</v>
      </c>
      <c r="P48" s="46"/>
      <c r="Q48" s="46"/>
      <c r="R48" s="46"/>
      <c r="S48" s="46"/>
      <c r="T48" s="46"/>
      <c r="U48" s="46"/>
    </row>
    <row r="49" spans="1:21" ht="30.75" customHeight="1" x14ac:dyDescent="0.2">
      <c r="A49" s="46"/>
      <c r="B49" s="1163"/>
      <c r="C49" s="1164"/>
      <c r="D49" s="60"/>
      <c r="E49" s="1140" t="s">
        <v>14</v>
      </c>
      <c r="F49" s="1140"/>
      <c r="G49" s="1140"/>
      <c r="H49" s="1140"/>
      <c r="I49" s="1140"/>
      <c r="J49" s="1141"/>
      <c r="K49" s="61">
        <v>481</v>
      </c>
      <c r="L49" s="62">
        <v>521</v>
      </c>
      <c r="M49" s="62">
        <v>540</v>
      </c>
      <c r="N49" s="62">
        <v>573</v>
      </c>
      <c r="O49" s="63">
        <v>543</v>
      </c>
      <c r="P49" s="46"/>
      <c r="Q49" s="46"/>
      <c r="R49" s="46"/>
      <c r="S49" s="46"/>
      <c r="T49" s="46"/>
      <c r="U49" s="46"/>
    </row>
    <row r="50" spans="1:21" ht="30.75" customHeight="1" x14ac:dyDescent="0.2">
      <c r="A50" s="46"/>
      <c r="B50" s="1163"/>
      <c r="C50" s="1164"/>
      <c r="D50" s="60"/>
      <c r="E50" s="1140" t="s">
        <v>15</v>
      </c>
      <c r="F50" s="1140"/>
      <c r="G50" s="1140"/>
      <c r="H50" s="1140"/>
      <c r="I50" s="1140"/>
      <c r="J50" s="1141"/>
      <c r="K50" s="61">
        <v>272</v>
      </c>
      <c r="L50" s="62">
        <v>260</v>
      </c>
      <c r="M50" s="62">
        <v>260</v>
      </c>
      <c r="N50" s="62">
        <v>260</v>
      </c>
      <c r="O50" s="63">
        <v>260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2771</v>
      </c>
      <c r="L52" s="62">
        <v>2849</v>
      </c>
      <c r="M52" s="62">
        <v>2833</v>
      </c>
      <c r="N52" s="62">
        <v>2780</v>
      </c>
      <c r="O52" s="63">
        <v>2686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1415</v>
      </c>
      <c r="L53" s="67">
        <v>1644</v>
      </c>
      <c r="M53" s="67">
        <v>1640</v>
      </c>
      <c r="N53" s="67">
        <v>1675</v>
      </c>
      <c r="O53" s="68">
        <v>1747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O9PVySO/+TCRx/p0dEIy4GHZmvOxUwICqnU28XfiPrJWmOWx3+l1iHVtnPaxsz4VcUyPGCSRzqd/FDvxf47ehA==" saltValue="fZmSpmHeKC76KlkwPo8O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S51" sqref="S51"/>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32249</v>
      </c>
      <c r="J41" s="331">
        <v>31796</v>
      </c>
      <c r="K41" s="331">
        <v>30550</v>
      </c>
      <c r="L41" s="331">
        <v>29332</v>
      </c>
      <c r="M41" s="332">
        <v>27356</v>
      </c>
    </row>
    <row r="42" spans="2:13" ht="27.75" customHeight="1" x14ac:dyDescent="0.2">
      <c r="B42" s="1171"/>
      <c r="C42" s="1172"/>
      <c r="D42" s="104"/>
      <c r="E42" s="1175" t="s">
        <v>32</v>
      </c>
      <c r="F42" s="1175"/>
      <c r="G42" s="1175"/>
      <c r="H42" s="1176"/>
      <c r="I42" s="333">
        <v>2186</v>
      </c>
      <c r="J42" s="334">
        <v>1929</v>
      </c>
      <c r="K42" s="334">
        <v>1667</v>
      </c>
      <c r="L42" s="334">
        <v>1407</v>
      </c>
      <c r="M42" s="335">
        <v>1152</v>
      </c>
    </row>
    <row r="43" spans="2:13" ht="27.75" customHeight="1" x14ac:dyDescent="0.2">
      <c r="B43" s="1171"/>
      <c r="C43" s="1172"/>
      <c r="D43" s="104"/>
      <c r="E43" s="1175" t="s">
        <v>33</v>
      </c>
      <c r="F43" s="1175"/>
      <c r="G43" s="1175"/>
      <c r="H43" s="1176"/>
      <c r="I43" s="333">
        <v>5342</v>
      </c>
      <c r="J43" s="334">
        <v>4746</v>
      </c>
      <c r="K43" s="334">
        <v>4225</v>
      </c>
      <c r="L43" s="334">
        <v>3798</v>
      </c>
      <c r="M43" s="335">
        <v>3968</v>
      </c>
    </row>
    <row r="44" spans="2:13" ht="27.75" customHeight="1" x14ac:dyDescent="0.2">
      <c r="B44" s="1171"/>
      <c r="C44" s="1172"/>
      <c r="D44" s="104"/>
      <c r="E44" s="1175" t="s">
        <v>34</v>
      </c>
      <c r="F44" s="1175"/>
      <c r="G44" s="1175"/>
      <c r="H44" s="1176"/>
      <c r="I44" s="333">
        <v>2834</v>
      </c>
      <c r="J44" s="334">
        <v>2526</v>
      </c>
      <c r="K44" s="334">
        <v>2810</v>
      </c>
      <c r="L44" s="334">
        <v>4170</v>
      </c>
      <c r="M44" s="335">
        <v>4010</v>
      </c>
    </row>
    <row r="45" spans="2:13" ht="27.75" customHeight="1" x14ac:dyDescent="0.2">
      <c r="B45" s="1171"/>
      <c r="C45" s="1172"/>
      <c r="D45" s="104"/>
      <c r="E45" s="1175" t="s">
        <v>35</v>
      </c>
      <c r="F45" s="1175"/>
      <c r="G45" s="1175"/>
      <c r="H45" s="1176"/>
      <c r="I45" s="333">
        <v>3094</v>
      </c>
      <c r="J45" s="334">
        <v>3097</v>
      </c>
      <c r="K45" s="334">
        <v>3052</v>
      </c>
      <c r="L45" s="334">
        <v>2981</v>
      </c>
      <c r="M45" s="335">
        <v>3202</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12254</v>
      </c>
      <c r="J50" s="334">
        <v>12271</v>
      </c>
      <c r="K50" s="334">
        <v>11855</v>
      </c>
      <c r="L50" s="334">
        <v>12631</v>
      </c>
      <c r="M50" s="335">
        <v>12326</v>
      </c>
    </row>
    <row r="51" spans="2:13" ht="27.75" customHeight="1" x14ac:dyDescent="0.2">
      <c r="B51" s="1171"/>
      <c r="C51" s="1172"/>
      <c r="D51" s="104"/>
      <c r="E51" s="1175" t="s">
        <v>42</v>
      </c>
      <c r="F51" s="1175"/>
      <c r="G51" s="1175"/>
      <c r="H51" s="1176"/>
      <c r="I51" s="333">
        <v>2777</v>
      </c>
      <c r="J51" s="334">
        <v>2656</v>
      </c>
      <c r="K51" s="334">
        <v>2558</v>
      </c>
      <c r="L51" s="334">
        <v>2555</v>
      </c>
      <c r="M51" s="335">
        <v>2628</v>
      </c>
    </row>
    <row r="52" spans="2:13" ht="27.75" customHeight="1" x14ac:dyDescent="0.2">
      <c r="B52" s="1173"/>
      <c r="C52" s="1174"/>
      <c r="D52" s="104"/>
      <c r="E52" s="1175" t="s">
        <v>43</v>
      </c>
      <c r="F52" s="1175"/>
      <c r="G52" s="1175"/>
      <c r="H52" s="1176"/>
      <c r="I52" s="333">
        <v>27480</v>
      </c>
      <c r="J52" s="334">
        <v>27294</v>
      </c>
      <c r="K52" s="334">
        <v>27466</v>
      </c>
      <c r="L52" s="334">
        <v>27139</v>
      </c>
      <c r="M52" s="335">
        <v>25769</v>
      </c>
    </row>
    <row r="53" spans="2:13" ht="27.75" customHeight="1" thickBot="1" x14ac:dyDescent="0.25">
      <c r="B53" s="1177" t="s">
        <v>19</v>
      </c>
      <c r="C53" s="1178"/>
      <c r="D53" s="108"/>
      <c r="E53" s="1179" t="s">
        <v>44</v>
      </c>
      <c r="F53" s="1179"/>
      <c r="G53" s="1179"/>
      <c r="H53" s="1180"/>
      <c r="I53" s="336">
        <v>3194</v>
      </c>
      <c r="J53" s="337">
        <v>1875</v>
      </c>
      <c r="K53" s="337">
        <v>425</v>
      </c>
      <c r="L53" s="337">
        <v>-637</v>
      </c>
      <c r="M53" s="338">
        <v>-1035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vuBAMnb5G0dH7STmaUma6IQ2h2/YXa91qlKa2pA/nddNQQWFnDQRbQyLxkaJcj3Vv28/zy6FWJhD8eOcxc1eQ==" saltValue="5YL5llSb9Lp8mXjKxo79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5" zoomScale="70" zoomScaleNormal="70" zoomScaleSheetLayoutView="100" workbookViewId="0">
      <selection activeCell="F60" sqref="F60"/>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4578</v>
      </c>
      <c r="G55" s="339">
        <v>5510</v>
      </c>
      <c r="H55" s="340">
        <v>5658</v>
      </c>
    </row>
    <row r="56" spans="2:8" ht="52.5" customHeight="1" x14ac:dyDescent="0.2">
      <c r="B56" s="120"/>
      <c r="C56" s="1198" t="s">
        <v>47</v>
      </c>
      <c r="D56" s="1198"/>
      <c r="E56" s="1199"/>
      <c r="F56" s="341">
        <v>45</v>
      </c>
      <c r="G56" s="341">
        <v>45</v>
      </c>
      <c r="H56" s="342">
        <v>76</v>
      </c>
    </row>
    <row r="57" spans="2:8" ht="53.25" customHeight="1" x14ac:dyDescent="0.2">
      <c r="B57" s="120"/>
      <c r="C57" s="1200" t="s">
        <v>48</v>
      </c>
      <c r="D57" s="1200"/>
      <c r="E57" s="1201"/>
      <c r="F57" s="343">
        <v>5958</v>
      </c>
      <c r="G57" s="343">
        <v>5776</v>
      </c>
      <c r="H57" s="344">
        <v>5565</v>
      </c>
    </row>
    <row r="58" spans="2:8" ht="45.75" customHeight="1" x14ac:dyDescent="0.2">
      <c r="B58" s="121"/>
      <c r="C58" s="1188" t="s">
        <v>639</v>
      </c>
      <c r="D58" s="1189"/>
      <c r="E58" s="1190"/>
      <c r="F58" s="345">
        <v>3250</v>
      </c>
      <c r="G58" s="345">
        <v>3168</v>
      </c>
      <c r="H58" s="346">
        <v>3113</v>
      </c>
    </row>
    <row r="59" spans="2:8" ht="45.75" customHeight="1" x14ac:dyDescent="0.2">
      <c r="B59" s="121"/>
      <c r="C59" s="1188" t="s">
        <v>640</v>
      </c>
      <c r="D59" s="1189"/>
      <c r="E59" s="1190"/>
      <c r="F59" s="345">
        <v>696</v>
      </c>
      <c r="G59" s="345">
        <v>699</v>
      </c>
      <c r="H59" s="346">
        <v>693</v>
      </c>
    </row>
    <row r="60" spans="2:8" ht="45.75" customHeight="1" x14ac:dyDescent="0.2">
      <c r="B60" s="121"/>
      <c r="C60" s="1188" t="s">
        <v>641</v>
      </c>
      <c r="D60" s="1189"/>
      <c r="E60" s="1190"/>
      <c r="F60" s="345">
        <v>597</v>
      </c>
      <c r="G60" s="345">
        <v>594</v>
      </c>
      <c r="H60" s="346">
        <v>595</v>
      </c>
    </row>
    <row r="61" spans="2:8" ht="45.75" customHeight="1" x14ac:dyDescent="0.2">
      <c r="B61" s="121"/>
      <c r="C61" s="1188" t="s">
        <v>642</v>
      </c>
      <c r="D61" s="1189"/>
      <c r="E61" s="1190"/>
      <c r="F61" s="345">
        <v>263</v>
      </c>
      <c r="G61" s="345">
        <v>307</v>
      </c>
      <c r="H61" s="346">
        <v>354</v>
      </c>
    </row>
    <row r="62" spans="2:8" ht="45.75" customHeight="1" thickBot="1" x14ac:dyDescent="0.25">
      <c r="B62" s="122"/>
      <c r="C62" s="1191" t="s">
        <v>643</v>
      </c>
      <c r="D62" s="1192"/>
      <c r="E62" s="1193"/>
      <c r="F62" s="347">
        <v>386</v>
      </c>
      <c r="G62" s="347">
        <v>386</v>
      </c>
      <c r="H62" s="348">
        <v>302</v>
      </c>
    </row>
    <row r="63" spans="2:8" ht="52.5" customHeight="1" thickBot="1" x14ac:dyDescent="0.25">
      <c r="B63" s="123"/>
      <c r="C63" s="1194" t="s">
        <v>49</v>
      </c>
      <c r="D63" s="1194"/>
      <c r="E63" s="1195"/>
      <c r="F63" s="349">
        <v>10582</v>
      </c>
      <c r="G63" s="349">
        <v>11331</v>
      </c>
      <c r="H63" s="350">
        <v>11299</v>
      </c>
    </row>
    <row r="64" spans="2:8" ht="13" x14ac:dyDescent="0.2"/>
  </sheetData>
  <sheetProtection algorithmName="SHA-512" hashValue="VqxdXBjqNfKHqY7oX13uBP4l3GXVekvW+rrt9aGdSdJBLYt+GWGPs7+WsaqtbR2I3/SvMiJ41Ac67ba6LpK1aQ==" saltValue="E2m95SfOkfP1+A5SbdM1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35856</v>
      </c>
      <c r="E3" s="142"/>
      <c r="F3" s="143">
        <v>45483</v>
      </c>
      <c r="G3" s="144"/>
      <c r="H3" s="145"/>
    </row>
    <row r="4" spans="1:8" x14ac:dyDescent="0.2">
      <c r="A4" s="146"/>
      <c r="B4" s="147"/>
      <c r="C4" s="148"/>
      <c r="D4" s="149">
        <v>19129</v>
      </c>
      <c r="E4" s="150"/>
      <c r="F4" s="151">
        <v>24241</v>
      </c>
      <c r="G4" s="152"/>
      <c r="H4" s="153"/>
    </row>
    <row r="5" spans="1:8" x14ac:dyDescent="0.2">
      <c r="A5" s="134" t="s">
        <v>519</v>
      </c>
      <c r="B5" s="139"/>
      <c r="C5" s="140"/>
      <c r="D5" s="141">
        <v>44796</v>
      </c>
      <c r="E5" s="142"/>
      <c r="F5" s="143">
        <v>45945</v>
      </c>
      <c r="G5" s="144"/>
      <c r="H5" s="145"/>
    </row>
    <row r="6" spans="1:8" x14ac:dyDescent="0.2">
      <c r="A6" s="146"/>
      <c r="B6" s="147"/>
      <c r="C6" s="148"/>
      <c r="D6" s="149">
        <v>28179</v>
      </c>
      <c r="E6" s="150"/>
      <c r="F6" s="151">
        <v>25180</v>
      </c>
      <c r="G6" s="152"/>
      <c r="H6" s="153"/>
    </row>
    <row r="7" spans="1:8" x14ac:dyDescent="0.2">
      <c r="A7" s="134" t="s">
        <v>520</v>
      </c>
      <c r="B7" s="139"/>
      <c r="C7" s="140"/>
      <c r="D7" s="141">
        <v>43135</v>
      </c>
      <c r="E7" s="142"/>
      <c r="F7" s="143">
        <v>44475</v>
      </c>
      <c r="G7" s="144"/>
      <c r="H7" s="145"/>
    </row>
    <row r="8" spans="1:8" x14ac:dyDescent="0.2">
      <c r="A8" s="146"/>
      <c r="B8" s="147"/>
      <c r="C8" s="148"/>
      <c r="D8" s="149">
        <v>20463</v>
      </c>
      <c r="E8" s="150"/>
      <c r="F8" s="151">
        <v>24780</v>
      </c>
      <c r="G8" s="152"/>
      <c r="H8" s="153"/>
    </row>
    <row r="9" spans="1:8" x14ac:dyDescent="0.2">
      <c r="A9" s="134" t="s">
        <v>521</v>
      </c>
      <c r="B9" s="139"/>
      <c r="C9" s="140"/>
      <c r="D9" s="141">
        <v>32563</v>
      </c>
      <c r="E9" s="142"/>
      <c r="F9" s="143">
        <v>45982</v>
      </c>
      <c r="G9" s="144"/>
      <c r="H9" s="145"/>
    </row>
    <row r="10" spans="1:8" x14ac:dyDescent="0.2">
      <c r="A10" s="146"/>
      <c r="B10" s="147"/>
      <c r="C10" s="148"/>
      <c r="D10" s="149">
        <v>25381</v>
      </c>
      <c r="E10" s="150"/>
      <c r="F10" s="151">
        <v>25583</v>
      </c>
      <c r="G10" s="152"/>
      <c r="H10" s="153"/>
    </row>
    <row r="11" spans="1:8" x14ac:dyDescent="0.2">
      <c r="A11" s="134" t="s">
        <v>522</v>
      </c>
      <c r="B11" s="139"/>
      <c r="C11" s="140"/>
      <c r="D11" s="141">
        <v>31526</v>
      </c>
      <c r="E11" s="142"/>
      <c r="F11" s="143">
        <v>50538</v>
      </c>
      <c r="G11" s="144"/>
      <c r="H11" s="145"/>
    </row>
    <row r="12" spans="1:8" x14ac:dyDescent="0.2">
      <c r="A12" s="146"/>
      <c r="B12" s="147"/>
      <c r="C12" s="154"/>
      <c r="D12" s="149">
        <v>21131</v>
      </c>
      <c r="E12" s="150"/>
      <c r="F12" s="151">
        <v>29053</v>
      </c>
      <c r="G12" s="152"/>
      <c r="H12" s="153"/>
    </row>
    <row r="13" spans="1:8" x14ac:dyDescent="0.2">
      <c r="A13" s="134"/>
      <c r="B13" s="139"/>
      <c r="C13" s="140"/>
      <c r="D13" s="141">
        <v>37575</v>
      </c>
      <c r="E13" s="142"/>
      <c r="F13" s="143">
        <v>46485</v>
      </c>
      <c r="G13" s="155"/>
      <c r="H13" s="145"/>
    </row>
    <row r="14" spans="1:8" x14ac:dyDescent="0.2">
      <c r="A14" s="146"/>
      <c r="B14" s="147"/>
      <c r="C14" s="148"/>
      <c r="D14" s="149">
        <v>22857</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3.01</v>
      </c>
      <c r="C19" s="156">
        <f>ROUND(VALUE(SUBSTITUTE(実質収支比率等に係る経年分析!G$48,"▲","-")),2)</f>
        <v>5.0999999999999996</v>
      </c>
      <c r="D19" s="156">
        <f>ROUND(VALUE(SUBSTITUTE(実質収支比率等に係る経年分析!H$48,"▲","-")),2)</f>
        <v>9.58</v>
      </c>
      <c r="E19" s="156">
        <f>ROUND(VALUE(SUBSTITUTE(実質収支比率等に係る経年分析!I$48,"▲","-")),2)</f>
        <v>4.55</v>
      </c>
      <c r="F19" s="156">
        <f>ROUND(VALUE(SUBSTITUTE(実質収支比率等に係る経年分析!J$48,"▲","-")),2)</f>
        <v>2.86</v>
      </c>
    </row>
    <row r="20" spans="1:11" x14ac:dyDescent="0.2">
      <c r="A20" s="156" t="s">
        <v>53</v>
      </c>
      <c r="B20" s="156">
        <f>ROUND(VALUE(SUBSTITUTE(実質収支比率等に係る経年分析!F$47,"▲","-")),2)</f>
        <v>23.41</v>
      </c>
      <c r="C20" s="156">
        <f>ROUND(VALUE(SUBSTITUTE(実質収支比率等に係る経年分析!G$47,"▲","-")),2)</f>
        <v>23.74</v>
      </c>
      <c r="D20" s="156">
        <f>ROUND(VALUE(SUBSTITUTE(実質収支比率等に係る経年分析!H$47,"▲","-")),2)</f>
        <v>23.96</v>
      </c>
      <c r="E20" s="156">
        <f>ROUND(VALUE(SUBSTITUTE(実質収支比率等に係る経年分析!I$47,"▲","-")),2)</f>
        <v>28.65</v>
      </c>
      <c r="F20" s="156">
        <f>ROUND(VALUE(SUBSTITUTE(実質収支比率等に係る経年分析!J$47,"▲","-")),2)</f>
        <v>28.91</v>
      </c>
    </row>
    <row r="21" spans="1:11" x14ac:dyDescent="0.2">
      <c r="A21" s="156" t="s">
        <v>54</v>
      </c>
      <c r="B21" s="156">
        <f>IF(ISNUMBER(VALUE(SUBSTITUTE(実質収支比率等に係る経年分析!F$49,"▲","-"))),ROUND(VALUE(SUBSTITUTE(実質収支比率等に係る経年分析!F$49,"▲","-")),2),NA())</f>
        <v>1.93</v>
      </c>
      <c r="C21" s="156">
        <f>IF(ISNUMBER(VALUE(SUBSTITUTE(実質収支比率等に係る経年分析!G$49,"▲","-"))),ROUND(VALUE(SUBSTITUTE(実質収支比率等に係る経年分析!G$49,"▲","-")),2),NA())</f>
        <v>3.69</v>
      </c>
      <c r="D21" s="156">
        <f>IF(ISNUMBER(VALUE(SUBSTITUTE(実質収支比率等に係る経年分析!H$49,"▲","-"))),ROUND(VALUE(SUBSTITUTE(実質収支比率等に係る経年分析!H$49,"▲","-")),2),NA())</f>
        <v>4.87</v>
      </c>
      <c r="E21" s="156">
        <f>IF(ISNUMBER(VALUE(SUBSTITUTE(実質収支比率等に係る経年分析!I$49,"▲","-"))),ROUND(VALUE(SUBSTITUTE(実質収支比率等に係る経年分析!I$49,"▲","-")),2),NA())</f>
        <v>-0.13</v>
      </c>
      <c r="F21" s="156">
        <f>IF(ISNUMBER(VALUE(SUBSTITUTE(実質収支比率等に係る経年分析!J$49,"▲","-"))),ROUND(VALUE(SUBSTITUTE(実質収支比率等に係る経年分析!J$49,"▲","-")),2),NA())</f>
        <v>-0.86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旧木津町準財産区特別会計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1.23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2.84</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15.59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14.63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14.05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2771</v>
      </c>
      <c r="E42" s="158"/>
      <c r="F42" s="158"/>
      <c r="G42" s="158">
        <f>'実質公債費比率（分子）の構造'!L$52</f>
        <v>2849</v>
      </c>
      <c r="H42" s="158"/>
      <c r="I42" s="158"/>
      <c r="J42" s="158">
        <f>'実質公債費比率（分子）の構造'!M$52</f>
        <v>2833</v>
      </c>
      <c r="K42" s="158"/>
      <c r="L42" s="158"/>
      <c r="M42" s="158">
        <f>'実質公債費比率（分子）の構造'!N$52</f>
        <v>2780</v>
      </c>
      <c r="N42" s="158"/>
      <c r="O42" s="158"/>
      <c r="P42" s="158">
        <f>'実質公債費比率（分子）の構造'!O$52</f>
        <v>2686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272</v>
      </c>
      <c r="C44" s="158"/>
      <c r="D44" s="158"/>
      <c r="E44" s="158">
        <f>'実質公債費比率（分子）の構造'!L$50</f>
        <v>260</v>
      </c>
      <c r="F44" s="158"/>
      <c r="G44" s="158"/>
      <c r="H44" s="158">
        <f>'実質公債費比率（分子）の構造'!M$50</f>
        <v>260</v>
      </c>
      <c r="I44" s="158"/>
      <c r="J44" s="158"/>
      <c r="K44" s="158">
        <f>'実質公債費比率（分子）の構造'!N$50</f>
        <v>260</v>
      </c>
      <c r="L44" s="158"/>
      <c r="M44" s="158"/>
      <c r="N44" s="158">
        <f>'実質公債費比率（分子）の構造'!O$50</f>
        <v>260</v>
      </c>
      <c r="O44" s="158"/>
      <c r="P44" s="158"/>
    </row>
    <row r="45" spans="1:16" x14ac:dyDescent="0.2">
      <c r="A45" s="158" t="s">
        <v>63</v>
      </c>
      <c r="B45" s="158">
        <f>'実質公債費比率（分子）の構造'!K$49</f>
        <v>481</v>
      </c>
      <c r="C45" s="158"/>
      <c r="D45" s="158"/>
      <c r="E45" s="158">
        <f>'実質公債費比率（分子）の構造'!L$49</f>
        <v>521</v>
      </c>
      <c r="F45" s="158"/>
      <c r="G45" s="158"/>
      <c r="H45" s="158">
        <f>'実質公債費比率（分子）の構造'!M$49</f>
        <v>540</v>
      </c>
      <c r="I45" s="158"/>
      <c r="J45" s="158"/>
      <c r="K45" s="158">
        <f>'実質公債費比率（分子）の構造'!N$49</f>
        <v>573</v>
      </c>
      <c r="L45" s="158"/>
      <c r="M45" s="158"/>
      <c r="N45" s="158">
        <f>'実質公債費比率（分子）の構造'!O$49</f>
        <v>543</v>
      </c>
      <c r="O45" s="158"/>
      <c r="P45" s="158"/>
    </row>
    <row r="46" spans="1:16" x14ac:dyDescent="0.2">
      <c r="A46" s="158" t="s">
        <v>64</v>
      </c>
      <c r="B46" s="158">
        <f>'実質公債費比率（分子）の構造'!K$48</f>
        <v>484</v>
      </c>
      <c r="C46" s="158"/>
      <c r="D46" s="158"/>
      <c r="E46" s="158">
        <f>'実質公債費比率（分子）の構造'!L$48</f>
        <v>454</v>
      </c>
      <c r="F46" s="158"/>
      <c r="G46" s="158"/>
      <c r="H46" s="158">
        <f>'実質公債費比率（分子）の構造'!M$48</f>
        <v>394</v>
      </c>
      <c r="I46" s="158"/>
      <c r="J46" s="158"/>
      <c r="K46" s="158">
        <f>'実質公債費比率（分子）の構造'!N$48</f>
        <v>346</v>
      </c>
      <c r="L46" s="158"/>
      <c r="M46" s="158"/>
      <c r="N46" s="158">
        <f>'実質公債費比率（分子）の構造'!O$48</f>
        <v>392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2949</v>
      </c>
      <c r="C49" s="158"/>
      <c r="D49" s="158"/>
      <c r="E49" s="158">
        <f>'実質公債費比率（分子）の構造'!L$45</f>
        <v>3258</v>
      </c>
      <c r="F49" s="158"/>
      <c r="G49" s="158"/>
      <c r="H49" s="158">
        <f>'実質公債費比率（分子）の構造'!M$45</f>
        <v>3279</v>
      </c>
      <c r="I49" s="158"/>
      <c r="J49" s="158"/>
      <c r="K49" s="158">
        <f>'実質公債費比率（分子）の構造'!N$45</f>
        <v>3276</v>
      </c>
      <c r="L49" s="158"/>
      <c r="M49" s="158"/>
      <c r="N49" s="158">
        <f>'実質公債費比率（分子）の構造'!O$45</f>
        <v>3238</v>
      </c>
      <c r="O49" s="158"/>
      <c r="P49" s="158"/>
    </row>
    <row r="50" spans="1:16" x14ac:dyDescent="0.2">
      <c r="A50" s="158" t="s">
        <v>67</v>
      </c>
      <c r="B50" s="158" t="e">
        <f>NA()</f>
        <v>#N/A</v>
      </c>
      <c r="C50" s="158">
        <f>IF(ISNUMBER('実質公債費比率（分子）の構造'!K$53),'実質公債費比率（分子）の構造'!K$53,NA())</f>
        <v>1415</v>
      </c>
      <c r="D50" s="158" t="e">
        <f>NA()</f>
        <v>#N/A</v>
      </c>
      <c r="E50" s="158" t="e">
        <f>NA()</f>
        <v>#N/A</v>
      </c>
      <c r="F50" s="158">
        <f>IF(ISNUMBER('実質公債費比率（分子）の構造'!L$53),'実質公債費比率（分子）の構造'!L$53,NA())</f>
        <v>1644</v>
      </c>
      <c r="G50" s="158" t="e">
        <f>NA()</f>
        <v>#N/A</v>
      </c>
      <c r="H50" s="158" t="e">
        <f>NA()</f>
        <v>#N/A</v>
      </c>
      <c r="I50" s="158">
        <f>IF(ISNUMBER('実質公債費比率（分子）の構造'!M$53),'実質公債費比率（分子）の構造'!M$53,NA())</f>
        <v>1640</v>
      </c>
      <c r="J50" s="158" t="e">
        <f>NA()</f>
        <v>#N/A</v>
      </c>
      <c r="K50" s="158" t="e">
        <f>NA()</f>
        <v>#N/A</v>
      </c>
      <c r="L50" s="158">
        <f>IF(ISNUMBER('実質公債費比率（分子）の構造'!N$53),'実質公債費比率（分子）の構造'!N$53,NA())</f>
        <v>1675</v>
      </c>
      <c r="M50" s="158" t="e">
        <f>NA()</f>
        <v>#N/A</v>
      </c>
      <c r="N50" s="158" t="e">
        <f>NA()</f>
        <v>#N/A</v>
      </c>
      <c r="O50" s="158">
        <f>IF(ISNUMBER('実質公債費比率（分子）の構造'!O$53),'実質公債費比率（分子）の構造'!O$53,NA())</f>
        <v>1747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27480</v>
      </c>
      <c r="E56" s="157"/>
      <c r="F56" s="157"/>
      <c r="G56" s="157">
        <f>'将来負担比率（分子）の構造'!J$52</f>
        <v>27294</v>
      </c>
      <c r="H56" s="157"/>
      <c r="I56" s="157"/>
      <c r="J56" s="157">
        <f>'将来負担比率（分子）の構造'!K$52</f>
        <v>27466</v>
      </c>
      <c r="K56" s="157"/>
      <c r="L56" s="157"/>
      <c r="M56" s="157">
        <f>'将来負担比率（分子）の構造'!L$52</f>
        <v>27139</v>
      </c>
      <c r="N56" s="157"/>
      <c r="O56" s="157"/>
      <c r="P56" s="157">
        <f>'将来負担比率（分子）の構造'!M$52</f>
        <v>25769</v>
      </c>
    </row>
    <row r="57" spans="1:16" x14ac:dyDescent="0.2">
      <c r="A57" s="157" t="s">
        <v>42</v>
      </c>
      <c r="B57" s="157"/>
      <c r="C57" s="157"/>
      <c r="D57" s="157">
        <f>'将来負担比率（分子）の構造'!I$51</f>
        <v>2777</v>
      </c>
      <c r="E57" s="157"/>
      <c r="F57" s="157"/>
      <c r="G57" s="157">
        <f>'将来負担比率（分子）の構造'!J$51</f>
        <v>2656</v>
      </c>
      <c r="H57" s="157"/>
      <c r="I57" s="157"/>
      <c r="J57" s="157">
        <f>'将来負担比率（分子）の構造'!K$51</f>
        <v>2558</v>
      </c>
      <c r="K57" s="157"/>
      <c r="L57" s="157"/>
      <c r="M57" s="157">
        <f>'将来負担比率（分子）の構造'!L$51</f>
        <v>2555</v>
      </c>
      <c r="N57" s="157"/>
      <c r="O57" s="157"/>
      <c r="P57" s="157">
        <f>'将来負担比率（分子）の構造'!M$51</f>
        <v>2628</v>
      </c>
    </row>
    <row r="58" spans="1:16" x14ac:dyDescent="0.2">
      <c r="A58" s="157" t="s">
        <v>41</v>
      </c>
      <c r="B58" s="157"/>
      <c r="C58" s="157"/>
      <c r="D58" s="157">
        <f>'将来負担比率（分子）の構造'!I$50</f>
        <v>12254</v>
      </c>
      <c r="E58" s="157"/>
      <c r="F58" s="157"/>
      <c r="G58" s="157">
        <f>'将来負担比率（分子）の構造'!J$50</f>
        <v>12271</v>
      </c>
      <c r="H58" s="157"/>
      <c r="I58" s="157"/>
      <c r="J58" s="157">
        <f>'将来負担比率（分子）の構造'!K$50</f>
        <v>11855</v>
      </c>
      <c r="K58" s="157"/>
      <c r="L58" s="157"/>
      <c r="M58" s="157">
        <f>'将来負担比率（分子）の構造'!L$50</f>
        <v>12631</v>
      </c>
      <c r="N58" s="157"/>
      <c r="O58" s="157"/>
      <c r="P58" s="157">
        <f>'将来負担比率（分子）の構造'!M$50</f>
        <v>12326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3094</v>
      </c>
      <c r="C62" s="157"/>
      <c r="D62" s="157"/>
      <c r="E62" s="157">
        <f>'将来負担比率（分子）の構造'!J$45</f>
        <v>3097</v>
      </c>
      <c r="F62" s="157"/>
      <c r="G62" s="157"/>
      <c r="H62" s="157">
        <f>'将来負担比率（分子）の構造'!K$45</f>
        <v>3052</v>
      </c>
      <c r="I62" s="157"/>
      <c r="J62" s="157"/>
      <c r="K62" s="157">
        <f>'将来負担比率（分子）の構造'!L$45</f>
        <v>2981</v>
      </c>
      <c r="L62" s="157"/>
      <c r="M62" s="157"/>
      <c r="N62" s="157">
        <f>'将来負担比率（分子）の構造'!M$45</f>
        <v>3202</v>
      </c>
      <c r="O62" s="157"/>
      <c r="P62" s="157"/>
    </row>
    <row r="63" spans="1:16" x14ac:dyDescent="0.2">
      <c r="A63" s="157" t="s">
        <v>34</v>
      </c>
      <c r="B63" s="157">
        <f>'将来負担比率（分子）の構造'!I$44</f>
        <v>2834</v>
      </c>
      <c r="C63" s="157"/>
      <c r="D63" s="157"/>
      <c r="E63" s="157">
        <f>'将来負担比率（分子）の構造'!J$44</f>
        <v>2526</v>
      </c>
      <c r="F63" s="157"/>
      <c r="G63" s="157"/>
      <c r="H63" s="157">
        <f>'将来負担比率（分子）の構造'!K$44</f>
        <v>2810</v>
      </c>
      <c r="I63" s="157"/>
      <c r="J63" s="157"/>
      <c r="K63" s="157">
        <f>'将来負担比率（分子）の構造'!L$44</f>
        <v>4170</v>
      </c>
      <c r="L63" s="157"/>
      <c r="M63" s="157"/>
      <c r="N63" s="157">
        <f>'将来負担比率（分子）の構造'!M$44</f>
        <v>4010</v>
      </c>
      <c r="O63" s="157"/>
      <c r="P63" s="157"/>
    </row>
    <row r="64" spans="1:16" x14ac:dyDescent="0.2">
      <c r="A64" s="157" t="s">
        <v>33</v>
      </c>
      <c r="B64" s="157">
        <f>'将来負担比率（分子）の構造'!I$43</f>
        <v>5342</v>
      </c>
      <c r="C64" s="157"/>
      <c r="D64" s="157"/>
      <c r="E64" s="157">
        <f>'将来負担比率（分子）の構造'!J$43</f>
        <v>4746</v>
      </c>
      <c r="F64" s="157"/>
      <c r="G64" s="157"/>
      <c r="H64" s="157">
        <f>'将来負担比率（分子）の構造'!K$43</f>
        <v>4225</v>
      </c>
      <c r="I64" s="157"/>
      <c r="J64" s="157"/>
      <c r="K64" s="157">
        <f>'将来負担比率（分子）の構造'!L$43</f>
        <v>3798</v>
      </c>
      <c r="L64" s="157"/>
      <c r="M64" s="157"/>
      <c r="N64" s="157">
        <f>'将来負担比率（分子）の構造'!M$43</f>
        <v>3968</v>
      </c>
      <c r="O64" s="157"/>
      <c r="P64" s="157"/>
    </row>
    <row r="65" spans="1:16" x14ac:dyDescent="0.2">
      <c r="A65" s="157" t="s">
        <v>32</v>
      </c>
      <c r="B65" s="157">
        <f>'将来負担比率（分子）の構造'!I$42</f>
        <v>2186</v>
      </c>
      <c r="C65" s="157"/>
      <c r="D65" s="157"/>
      <c r="E65" s="157">
        <f>'将来負担比率（分子）の構造'!J$42</f>
        <v>1929</v>
      </c>
      <c r="F65" s="157"/>
      <c r="G65" s="157"/>
      <c r="H65" s="157">
        <f>'将来負担比率（分子）の構造'!K$42</f>
        <v>1667</v>
      </c>
      <c r="I65" s="157"/>
      <c r="J65" s="157"/>
      <c r="K65" s="157">
        <f>'将来負担比率（分子）の構造'!L$42</f>
        <v>1407</v>
      </c>
      <c r="L65" s="157"/>
      <c r="M65" s="157"/>
      <c r="N65" s="157">
        <f>'将来負担比率（分子）の構造'!M$42</f>
        <v>1152</v>
      </c>
      <c r="O65" s="157"/>
      <c r="P65" s="157"/>
    </row>
    <row r="66" spans="1:16" x14ac:dyDescent="0.2">
      <c r="A66" s="157" t="s">
        <v>31</v>
      </c>
      <c r="B66" s="157">
        <f>'将来負担比率（分子）の構造'!I$41</f>
        <v>32249</v>
      </c>
      <c r="C66" s="157"/>
      <c r="D66" s="157"/>
      <c r="E66" s="157">
        <f>'将来負担比率（分子）の構造'!J$41</f>
        <v>31796</v>
      </c>
      <c r="F66" s="157"/>
      <c r="G66" s="157"/>
      <c r="H66" s="157">
        <f>'将来負担比率（分子）の構造'!K$41</f>
        <v>30550</v>
      </c>
      <c r="I66" s="157"/>
      <c r="J66" s="157"/>
      <c r="K66" s="157">
        <f>'将来負担比率（分子）の構造'!L$41</f>
        <v>29332</v>
      </c>
      <c r="L66" s="157"/>
      <c r="M66" s="157"/>
      <c r="N66" s="157">
        <f>'将来負担比率（分子）の構造'!M$41</f>
        <v>27356</v>
      </c>
      <c r="O66" s="157"/>
      <c r="P66" s="157"/>
    </row>
    <row r="67" spans="1:16" x14ac:dyDescent="0.2">
      <c r="A67" s="157" t="s">
        <v>71</v>
      </c>
      <c r="B67" s="157" t="e">
        <f>NA()</f>
        <v>#N/A</v>
      </c>
      <c r="C67" s="157">
        <f>IF(ISNUMBER('将来負担比率（分子）の構造'!I$53), IF('将来負担比率（分子）の構造'!I$53 &lt; 0, 0, '将来負担比率（分子）の構造'!I$53), NA())</f>
        <v>3194</v>
      </c>
      <c r="D67" s="157" t="e">
        <f>NA()</f>
        <v>#N/A</v>
      </c>
      <c r="E67" s="157" t="e">
        <f>NA()</f>
        <v>#N/A</v>
      </c>
      <c r="F67" s="157">
        <f>IF(ISNUMBER('将来負担比率（分子）の構造'!J$53), IF('将来負担比率（分子）の構造'!J$53 &lt; 0, 0, '将来負担比率（分子）の構造'!J$53), NA())</f>
        <v>1875</v>
      </c>
      <c r="G67" s="157" t="e">
        <f>NA()</f>
        <v>#N/A</v>
      </c>
      <c r="H67" s="157" t="e">
        <f>NA()</f>
        <v>#N/A</v>
      </c>
      <c r="I67" s="157">
        <f>IF(ISNUMBER('将来負担比率（分子）の構造'!K$53), IF('将来負担比率（分子）の構造'!K$53 &lt; 0, 0, '将来負担比率（分子）の構造'!K$53), NA())</f>
        <v>425</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4578</v>
      </c>
      <c r="C72" s="161">
        <f>基金残高に係る経年分析!G55</f>
        <v>5510</v>
      </c>
      <c r="D72" s="161">
        <f>基金残高に係る経年分析!H55</f>
        <v>5658</v>
      </c>
    </row>
    <row r="73" spans="1:16" x14ac:dyDescent="0.2">
      <c r="A73" s="160" t="s">
        <v>74</v>
      </c>
      <c r="B73" s="161">
        <f>基金残高に係る経年分析!F56</f>
        <v>45</v>
      </c>
      <c r="C73" s="161">
        <f>基金残高に係る経年分析!G56</f>
        <v>45</v>
      </c>
      <c r="D73" s="161">
        <f>基金残高に係る経年分析!H56</f>
        <v>76</v>
      </c>
    </row>
    <row r="74" spans="1:16" x14ac:dyDescent="0.2">
      <c r="A74" s="160" t="s">
        <v>75</v>
      </c>
      <c r="B74" s="161">
        <f>基金残高に係る経年分析!F57</f>
        <v>5958</v>
      </c>
      <c r="C74" s="161">
        <f>基金残高に係る経年分析!G57</f>
        <v>5776</v>
      </c>
      <c r="D74" s="161">
        <f>基金残高に係る経年分析!H57</f>
        <v>5565</v>
      </c>
    </row>
  </sheetData>
  <sheetProtection algorithmName="SHA-512" hashValue="WmRW02jodb5kYzv7SDbIILvFnGi4YozXXv86B2hXW3J85eR0f29VDRC7l8gKa7hPc+gvZUxd/qNcwFpWAu62Ow==" saltValue="6mcNneT+4d6Sz9JDudCE9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10503587</v>
      </c>
      <c r="S5" s="664"/>
      <c r="T5" s="664"/>
      <c r="U5" s="664"/>
      <c r="V5" s="664"/>
      <c r="W5" s="664"/>
      <c r="X5" s="664"/>
      <c r="Y5" s="689"/>
      <c r="Z5" s="702">
        <v>30</v>
      </c>
      <c r="AA5" s="702"/>
      <c r="AB5" s="702"/>
      <c r="AC5" s="702"/>
      <c r="AD5" s="703">
        <v>10053775</v>
      </c>
      <c r="AE5" s="703"/>
      <c r="AF5" s="703"/>
      <c r="AG5" s="703"/>
      <c r="AH5" s="703"/>
      <c r="AI5" s="703"/>
      <c r="AJ5" s="703"/>
      <c r="AK5" s="703"/>
      <c r="AL5" s="690">
        <v>50</v>
      </c>
      <c r="AM5" s="672"/>
      <c r="AN5" s="672"/>
      <c r="AO5" s="691"/>
      <c r="AP5" s="666" t="s">
        <v>216</v>
      </c>
      <c r="AQ5" s="667"/>
      <c r="AR5" s="667"/>
      <c r="AS5" s="667"/>
      <c r="AT5" s="667"/>
      <c r="AU5" s="667"/>
      <c r="AV5" s="667"/>
      <c r="AW5" s="667"/>
      <c r="AX5" s="667"/>
      <c r="AY5" s="667"/>
      <c r="AZ5" s="667"/>
      <c r="BA5" s="667"/>
      <c r="BB5" s="667"/>
      <c r="BC5" s="667"/>
      <c r="BD5" s="667"/>
      <c r="BE5" s="667"/>
      <c r="BF5" s="668"/>
      <c r="BG5" s="608">
        <v>10053775</v>
      </c>
      <c r="BH5" s="609"/>
      <c r="BI5" s="609"/>
      <c r="BJ5" s="609"/>
      <c r="BK5" s="609"/>
      <c r="BL5" s="609"/>
      <c r="BM5" s="609"/>
      <c r="BN5" s="610"/>
      <c r="BO5" s="646">
        <v>95.7</v>
      </c>
      <c r="BP5" s="646"/>
      <c r="BQ5" s="646"/>
      <c r="BR5" s="646"/>
      <c r="BS5" s="647">
        <v>127944</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226490</v>
      </c>
      <c r="S6" s="609"/>
      <c r="T6" s="609"/>
      <c r="U6" s="609"/>
      <c r="V6" s="609"/>
      <c r="W6" s="609"/>
      <c r="X6" s="609"/>
      <c r="Y6" s="610"/>
      <c r="Z6" s="646">
        <v>0.6</v>
      </c>
      <c r="AA6" s="646"/>
      <c r="AB6" s="646"/>
      <c r="AC6" s="646"/>
      <c r="AD6" s="647">
        <v>226490</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10053775</v>
      </c>
      <c r="BH6" s="609"/>
      <c r="BI6" s="609"/>
      <c r="BJ6" s="609"/>
      <c r="BK6" s="609"/>
      <c r="BL6" s="609"/>
      <c r="BM6" s="609"/>
      <c r="BN6" s="610"/>
      <c r="BO6" s="646">
        <v>95.7</v>
      </c>
      <c r="BP6" s="646"/>
      <c r="BQ6" s="646"/>
      <c r="BR6" s="646"/>
      <c r="BS6" s="647">
        <v>127944</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204633</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204534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6415</v>
      </c>
      <c r="S7" s="609"/>
      <c r="T7" s="609"/>
      <c r="U7" s="609"/>
      <c r="V7" s="609"/>
      <c r="W7" s="609"/>
      <c r="X7" s="609"/>
      <c r="Y7" s="610"/>
      <c r="Z7" s="646">
        <v>0</v>
      </c>
      <c r="AA7" s="646"/>
      <c r="AB7" s="646"/>
      <c r="AC7" s="646"/>
      <c r="AD7" s="647">
        <v>6415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4679730</v>
      </c>
      <c r="BH7" s="609"/>
      <c r="BI7" s="609"/>
      <c r="BJ7" s="609"/>
      <c r="BK7" s="609"/>
      <c r="BL7" s="609"/>
      <c r="BM7" s="609"/>
      <c r="BN7" s="610"/>
      <c r="BO7" s="646">
        <v>44.6</v>
      </c>
      <c r="BP7" s="646"/>
      <c r="BQ7" s="646"/>
      <c r="BR7" s="646"/>
      <c r="BS7" s="647">
        <v>127944</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3546626</v>
      </c>
      <c r="CS7" s="609"/>
      <c r="CT7" s="609"/>
      <c r="CU7" s="609"/>
      <c r="CV7" s="609"/>
      <c r="CW7" s="609"/>
      <c r="CX7" s="609"/>
      <c r="CY7" s="610"/>
      <c r="CZ7" s="646">
        <v>10.4</v>
      </c>
      <c r="DA7" s="646"/>
      <c r="DB7" s="646"/>
      <c r="DC7" s="646"/>
      <c r="DD7" s="614">
        <v>418672</v>
      </c>
      <c r="DE7" s="609"/>
      <c r="DF7" s="609"/>
      <c r="DG7" s="609"/>
      <c r="DH7" s="609"/>
      <c r="DI7" s="609"/>
      <c r="DJ7" s="609"/>
      <c r="DK7" s="609"/>
      <c r="DL7" s="609"/>
      <c r="DM7" s="609"/>
      <c r="DN7" s="609"/>
      <c r="DO7" s="609"/>
      <c r="DP7" s="610"/>
      <c r="DQ7" s="614">
        <v>2550864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138186</v>
      </c>
      <c r="S8" s="609"/>
      <c r="T8" s="609"/>
      <c r="U8" s="609"/>
      <c r="V8" s="609"/>
      <c r="W8" s="609"/>
      <c r="X8" s="609"/>
      <c r="Y8" s="610"/>
      <c r="Z8" s="646">
        <v>0.4</v>
      </c>
      <c r="AA8" s="646"/>
      <c r="AB8" s="646"/>
      <c r="AC8" s="646"/>
      <c r="AD8" s="647">
        <v>138186</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122507</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15604151</v>
      </c>
      <c r="CS8" s="609"/>
      <c r="CT8" s="609"/>
      <c r="CU8" s="609"/>
      <c r="CV8" s="609"/>
      <c r="CW8" s="609"/>
      <c r="CX8" s="609"/>
      <c r="CY8" s="610"/>
      <c r="CZ8" s="646">
        <v>45.6</v>
      </c>
      <c r="DA8" s="646"/>
      <c r="DB8" s="646"/>
      <c r="DC8" s="646"/>
      <c r="DD8" s="614">
        <v>93259</v>
      </c>
      <c r="DE8" s="609"/>
      <c r="DF8" s="609"/>
      <c r="DG8" s="609"/>
      <c r="DH8" s="609"/>
      <c r="DI8" s="609"/>
      <c r="DJ8" s="609"/>
      <c r="DK8" s="609"/>
      <c r="DL8" s="609"/>
      <c r="DM8" s="609"/>
      <c r="DN8" s="609"/>
      <c r="DO8" s="609"/>
      <c r="DP8" s="610"/>
      <c r="DQ8" s="614">
        <v>8240286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172188</v>
      </c>
      <c r="S9" s="609"/>
      <c r="T9" s="609"/>
      <c r="U9" s="609"/>
      <c r="V9" s="609"/>
      <c r="W9" s="609"/>
      <c r="X9" s="609"/>
      <c r="Y9" s="610"/>
      <c r="Z9" s="646">
        <v>0.5</v>
      </c>
      <c r="AA9" s="646"/>
      <c r="AB9" s="646"/>
      <c r="AC9" s="646"/>
      <c r="AD9" s="647">
        <v>172188</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4039970</v>
      </c>
      <c r="BH9" s="609"/>
      <c r="BI9" s="609"/>
      <c r="BJ9" s="609"/>
      <c r="BK9" s="609"/>
      <c r="BL9" s="609"/>
      <c r="BM9" s="609"/>
      <c r="BN9" s="610"/>
      <c r="BO9" s="646">
        <v>38.5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3001192</v>
      </c>
      <c r="CS9" s="609"/>
      <c r="CT9" s="609"/>
      <c r="CU9" s="609"/>
      <c r="CV9" s="609"/>
      <c r="CW9" s="609"/>
      <c r="CX9" s="609"/>
      <c r="CY9" s="610"/>
      <c r="CZ9" s="646">
        <v>8.8000000000000007</v>
      </c>
      <c r="DA9" s="646"/>
      <c r="DB9" s="646"/>
      <c r="DC9" s="646"/>
      <c r="DD9" s="614">
        <v>6191</v>
      </c>
      <c r="DE9" s="609"/>
      <c r="DF9" s="609"/>
      <c r="DG9" s="609"/>
      <c r="DH9" s="609"/>
      <c r="DI9" s="609"/>
      <c r="DJ9" s="609"/>
      <c r="DK9" s="609"/>
      <c r="DL9" s="609"/>
      <c r="DM9" s="609"/>
      <c r="DN9" s="609"/>
      <c r="DO9" s="609"/>
      <c r="DP9" s="610"/>
      <c r="DQ9" s="614">
        <v>2781166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168032</v>
      </c>
      <c r="BH10" s="609"/>
      <c r="BI10" s="609"/>
      <c r="BJ10" s="609"/>
      <c r="BK10" s="609"/>
      <c r="BL10" s="609"/>
      <c r="BM10" s="609"/>
      <c r="BN10" s="610"/>
      <c r="BO10" s="646">
        <v>1.6</v>
      </c>
      <c r="BP10" s="646"/>
      <c r="BQ10" s="646"/>
      <c r="BR10" s="646"/>
      <c r="BS10" s="647">
        <v>28079</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1750438</v>
      </c>
      <c r="S11" s="609"/>
      <c r="T11" s="609"/>
      <c r="U11" s="609"/>
      <c r="V11" s="609"/>
      <c r="W11" s="609"/>
      <c r="X11" s="609"/>
      <c r="Y11" s="610"/>
      <c r="Z11" s="611">
        <v>5</v>
      </c>
      <c r="AA11" s="612"/>
      <c r="AB11" s="612"/>
      <c r="AC11" s="613"/>
      <c r="AD11" s="614">
        <v>1750438</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349221</v>
      </c>
      <c r="BH11" s="609"/>
      <c r="BI11" s="609"/>
      <c r="BJ11" s="609"/>
      <c r="BK11" s="609"/>
      <c r="BL11" s="609"/>
      <c r="BM11" s="609"/>
      <c r="BN11" s="610"/>
      <c r="BO11" s="646">
        <v>3.3</v>
      </c>
      <c r="BP11" s="646"/>
      <c r="BQ11" s="646"/>
      <c r="BR11" s="646"/>
      <c r="BS11" s="647">
        <v>99865</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295578</v>
      </c>
      <c r="CS11" s="609"/>
      <c r="CT11" s="609"/>
      <c r="CU11" s="609"/>
      <c r="CV11" s="609"/>
      <c r="CW11" s="609"/>
      <c r="CX11" s="609"/>
      <c r="CY11" s="610"/>
      <c r="CZ11" s="646">
        <v>0.9</v>
      </c>
      <c r="DA11" s="646"/>
      <c r="DB11" s="646"/>
      <c r="DC11" s="646"/>
      <c r="DD11" s="614">
        <v>102225</v>
      </c>
      <c r="DE11" s="609"/>
      <c r="DF11" s="609"/>
      <c r="DG11" s="609"/>
      <c r="DH11" s="609"/>
      <c r="DI11" s="609"/>
      <c r="DJ11" s="609"/>
      <c r="DK11" s="609"/>
      <c r="DL11" s="609"/>
      <c r="DM11" s="609"/>
      <c r="DN11" s="609"/>
      <c r="DO11" s="609"/>
      <c r="DP11" s="610"/>
      <c r="DQ11" s="614">
        <v>163200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55071</v>
      </c>
      <c r="S12" s="609"/>
      <c r="T12" s="609"/>
      <c r="U12" s="609"/>
      <c r="V12" s="609"/>
      <c r="W12" s="609"/>
      <c r="X12" s="609"/>
      <c r="Y12" s="610"/>
      <c r="Z12" s="646">
        <v>0.2</v>
      </c>
      <c r="AA12" s="646"/>
      <c r="AB12" s="646"/>
      <c r="AC12" s="646"/>
      <c r="AD12" s="647">
        <v>55071</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4803594</v>
      </c>
      <c r="BH12" s="609"/>
      <c r="BI12" s="609"/>
      <c r="BJ12" s="609"/>
      <c r="BK12" s="609"/>
      <c r="BL12" s="609"/>
      <c r="BM12" s="609"/>
      <c r="BN12" s="610"/>
      <c r="BO12" s="646">
        <v>45.7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389137</v>
      </c>
      <c r="CS12" s="609"/>
      <c r="CT12" s="609"/>
      <c r="CU12" s="609"/>
      <c r="CV12" s="609"/>
      <c r="CW12" s="609"/>
      <c r="CX12" s="609"/>
      <c r="CY12" s="610"/>
      <c r="CZ12" s="646">
        <v>1.1000000000000001</v>
      </c>
      <c r="DA12" s="646"/>
      <c r="DB12" s="646"/>
      <c r="DC12" s="646"/>
      <c r="DD12" s="614" t="s">
        <v>122</v>
      </c>
      <c r="DE12" s="609"/>
      <c r="DF12" s="609"/>
      <c r="DG12" s="609"/>
      <c r="DH12" s="609"/>
      <c r="DI12" s="609"/>
      <c r="DJ12" s="609"/>
      <c r="DK12" s="609"/>
      <c r="DL12" s="609"/>
      <c r="DM12" s="609"/>
      <c r="DN12" s="609"/>
      <c r="DO12" s="609"/>
      <c r="DP12" s="610"/>
      <c r="DQ12" s="614">
        <v>337235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4783000</v>
      </c>
      <c r="BH13" s="609"/>
      <c r="BI13" s="609"/>
      <c r="BJ13" s="609"/>
      <c r="BK13" s="609"/>
      <c r="BL13" s="609"/>
      <c r="BM13" s="609"/>
      <c r="BN13" s="610"/>
      <c r="BO13" s="646">
        <v>45.5</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2699547</v>
      </c>
      <c r="CS13" s="609"/>
      <c r="CT13" s="609"/>
      <c r="CU13" s="609"/>
      <c r="CV13" s="609"/>
      <c r="CW13" s="609"/>
      <c r="CX13" s="609"/>
      <c r="CY13" s="610"/>
      <c r="CZ13" s="646">
        <v>7.9</v>
      </c>
      <c r="DA13" s="646"/>
      <c r="DB13" s="646"/>
      <c r="DC13" s="646"/>
      <c r="DD13" s="614">
        <v>877492</v>
      </c>
      <c r="DE13" s="609"/>
      <c r="DF13" s="609"/>
      <c r="DG13" s="609"/>
      <c r="DH13" s="609"/>
      <c r="DI13" s="609"/>
      <c r="DJ13" s="609"/>
      <c r="DK13" s="609"/>
      <c r="DL13" s="609"/>
      <c r="DM13" s="609"/>
      <c r="DN13" s="609"/>
      <c r="DO13" s="609"/>
      <c r="DP13" s="610"/>
      <c r="DQ13" s="614">
        <v>1797013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213659</v>
      </c>
      <c r="BH14" s="609"/>
      <c r="BI14" s="609"/>
      <c r="BJ14" s="609"/>
      <c r="BK14" s="609"/>
      <c r="BL14" s="609"/>
      <c r="BM14" s="609"/>
      <c r="BN14" s="610"/>
      <c r="BO14" s="646">
        <v>2</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1296854</v>
      </c>
      <c r="CS14" s="609"/>
      <c r="CT14" s="609"/>
      <c r="CU14" s="609"/>
      <c r="CV14" s="609"/>
      <c r="CW14" s="609"/>
      <c r="CX14" s="609"/>
      <c r="CY14" s="610"/>
      <c r="CZ14" s="646">
        <v>3.8</v>
      </c>
      <c r="DA14" s="646"/>
      <c r="DB14" s="646"/>
      <c r="DC14" s="646"/>
      <c r="DD14" s="614">
        <v>33494</v>
      </c>
      <c r="DE14" s="609"/>
      <c r="DF14" s="609"/>
      <c r="DG14" s="609"/>
      <c r="DH14" s="609"/>
      <c r="DI14" s="609"/>
      <c r="DJ14" s="609"/>
      <c r="DK14" s="609"/>
      <c r="DL14" s="609"/>
      <c r="DM14" s="609"/>
      <c r="DN14" s="609"/>
      <c r="DO14" s="609"/>
      <c r="DP14" s="610"/>
      <c r="DQ14" s="614">
        <v>1236140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49777</v>
      </c>
      <c r="S15" s="609"/>
      <c r="T15" s="609"/>
      <c r="U15" s="609"/>
      <c r="V15" s="609"/>
      <c r="W15" s="609"/>
      <c r="X15" s="609"/>
      <c r="Y15" s="610"/>
      <c r="Z15" s="646">
        <v>0.1</v>
      </c>
      <c r="AA15" s="646"/>
      <c r="AB15" s="646"/>
      <c r="AC15" s="646"/>
      <c r="AD15" s="647">
        <v>49777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356792</v>
      </c>
      <c r="BH15" s="609"/>
      <c r="BI15" s="609"/>
      <c r="BJ15" s="609"/>
      <c r="BK15" s="609"/>
      <c r="BL15" s="609"/>
      <c r="BM15" s="609"/>
      <c r="BN15" s="610"/>
      <c r="BO15" s="646">
        <v>3.4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3961586</v>
      </c>
      <c r="CS15" s="609"/>
      <c r="CT15" s="609"/>
      <c r="CU15" s="609"/>
      <c r="CV15" s="609"/>
      <c r="CW15" s="609"/>
      <c r="CX15" s="609"/>
      <c r="CY15" s="610"/>
      <c r="CZ15" s="646">
        <v>11.6</v>
      </c>
      <c r="DA15" s="646"/>
      <c r="DB15" s="646"/>
      <c r="DC15" s="646"/>
      <c r="DD15" s="614">
        <v>969879</v>
      </c>
      <c r="DE15" s="609"/>
      <c r="DF15" s="609"/>
      <c r="DG15" s="609"/>
      <c r="DH15" s="609"/>
      <c r="DI15" s="609"/>
      <c r="DJ15" s="609"/>
      <c r="DK15" s="609"/>
      <c r="DL15" s="609"/>
      <c r="DM15" s="609"/>
      <c r="DN15" s="609"/>
      <c r="DO15" s="609"/>
      <c r="DP15" s="610"/>
      <c r="DQ15" s="614">
        <v>3023453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120905</v>
      </c>
      <c r="S16" s="609"/>
      <c r="T16" s="609"/>
      <c r="U16" s="609"/>
      <c r="V16" s="609"/>
      <c r="W16" s="609"/>
      <c r="X16" s="609"/>
      <c r="Y16" s="610"/>
      <c r="Z16" s="646">
        <v>0.3</v>
      </c>
      <c r="AA16" s="646"/>
      <c r="AB16" s="646"/>
      <c r="AC16" s="646"/>
      <c r="AD16" s="647">
        <v>120905</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521401</v>
      </c>
      <c r="S17" s="609"/>
      <c r="T17" s="609"/>
      <c r="U17" s="609"/>
      <c r="V17" s="609"/>
      <c r="W17" s="609"/>
      <c r="X17" s="609"/>
      <c r="Y17" s="610"/>
      <c r="Z17" s="646">
        <v>1.5</v>
      </c>
      <c r="AA17" s="646"/>
      <c r="AB17" s="646"/>
      <c r="AC17" s="646"/>
      <c r="AD17" s="647">
        <v>521401</v>
      </c>
      <c r="AE17" s="647"/>
      <c r="AF17" s="647"/>
      <c r="AG17" s="647"/>
      <c r="AH17" s="647"/>
      <c r="AI17" s="647"/>
      <c r="AJ17" s="647"/>
      <c r="AK17" s="647"/>
      <c r="AL17" s="611">
        <v>2.6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3237738</v>
      </c>
      <c r="CS17" s="609"/>
      <c r="CT17" s="609"/>
      <c r="CU17" s="609"/>
      <c r="CV17" s="609"/>
      <c r="CW17" s="609"/>
      <c r="CX17" s="609"/>
      <c r="CY17" s="610"/>
      <c r="CZ17" s="646">
        <v>9.5</v>
      </c>
      <c r="DA17" s="646"/>
      <c r="DB17" s="646"/>
      <c r="DC17" s="646"/>
      <c r="DD17" s="614" t="s">
        <v>122</v>
      </c>
      <c r="DE17" s="609"/>
      <c r="DF17" s="609"/>
      <c r="DG17" s="609"/>
      <c r="DH17" s="609"/>
      <c r="DI17" s="609"/>
      <c r="DJ17" s="609"/>
      <c r="DK17" s="609"/>
      <c r="DL17" s="609"/>
      <c r="DM17" s="609"/>
      <c r="DN17" s="609"/>
      <c r="DO17" s="609"/>
      <c r="DP17" s="610"/>
      <c r="DQ17" s="614">
        <v>3091723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139240</v>
      </c>
      <c r="S18" s="609"/>
      <c r="T18" s="609"/>
      <c r="U18" s="609"/>
      <c r="V18" s="609"/>
      <c r="W18" s="609"/>
      <c r="X18" s="609"/>
      <c r="Y18" s="610"/>
      <c r="Z18" s="646">
        <v>0.4</v>
      </c>
      <c r="AA18" s="646"/>
      <c r="AB18" s="646"/>
      <c r="AC18" s="646"/>
      <c r="AD18" s="647">
        <v>139240</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377333</v>
      </c>
      <c r="S19" s="609"/>
      <c r="T19" s="609"/>
      <c r="U19" s="609"/>
      <c r="V19" s="609"/>
      <c r="W19" s="609"/>
      <c r="X19" s="609"/>
      <c r="Y19" s="610"/>
      <c r="Z19" s="646">
        <v>1.1000000000000001</v>
      </c>
      <c r="AA19" s="646"/>
      <c r="AB19" s="646"/>
      <c r="AC19" s="646"/>
      <c r="AD19" s="647">
        <v>377333</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449812</v>
      </c>
      <c r="BH19" s="609"/>
      <c r="BI19" s="609"/>
      <c r="BJ19" s="609"/>
      <c r="BK19" s="609"/>
      <c r="BL19" s="609"/>
      <c r="BM19" s="609"/>
      <c r="BN19" s="610"/>
      <c r="BO19" s="646">
        <v>4.3</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4828</v>
      </c>
      <c r="S20" s="609"/>
      <c r="T20" s="609"/>
      <c r="U20" s="609"/>
      <c r="V20" s="609"/>
      <c r="W20" s="609"/>
      <c r="X20" s="609"/>
      <c r="Y20" s="610"/>
      <c r="Z20" s="646">
        <v>0</v>
      </c>
      <c r="AA20" s="646"/>
      <c r="AB20" s="646"/>
      <c r="AC20" s="646"/>
      <c r="AD20" s="647">
        <v>4828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449812</v>
      </c>
      <c r="BH20" s="609"/>
      <c r="BI20" s="609"/>
      <c r="BJ20" s="609"/>
      <c r="BK20" s="609"/>
      <c r="BL20" s="609"/>
      <c r="BM20" s="609"/>
      <c r="BN20" s="610"/>
      <c r="BO20" s="646">
        <v>4.3</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34237042</v>
      </c>
      <c r="CS20" s="609"/>
      <c r="CT20" s="609"/>
      <c r="CU20" s="609"/>
      <c r="CV20" s="609"/>
      <c r="CW20" s="609"/>
      <c r="CX20" s="609"/>
      <c r="CY20" s="610"/>
      <c r="CZ20" s="646">
        <v>100</v>
      </c>
      <c r="DA20" s="646"/>
      <c r="DB20" s="646"/>
      <c r="DC20" s="646"/>
      <c r="DD20" s="614">
        <v>2501212</v>
      </c>
      <c r="DE20" s="609"/>
      <c r="DF20" s="609"/>
      <c r="DG20" s="609"/>
      <c r="DH20" s="609"/>
      <c r="DI20" s="609"/>
      <c r="DJ20" s="609"/>
      <c r="DK20" s="609"/>
      <c r="DL20" s="609"/>
      <c r="DM20" s="609"/>
      <c r="DN20" s="609"/>
      <c r="DO20" s="609"/>
      <c r="DP20" s="610"/>
      <c r="DQ20" s="614">
        <v>23425614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7348588</v>
      </c>
      <c r="S21" s="609"/>
      <c r="T21" s="609"/>
      <c r="U21" s="609"/>
      <c r="V21" s="609"/>
      <c r="W21" s="609"/>
      <c r="X21" s="609"/>
      <c r="Y21" s="610"/>
      <c r="Z21" s="646">
        <v>21</v>
      </c>
      <c r="AA21" s="646"/>
      <c r="AB21" s="646"/>
      <c r="AC21" s="646"/>
      <c r="AD21" s="647">
        <v>6771284</v>
      </c>
      <c r="AE21" s="647"/>
      <c r="AF21" s="647"/>
      <c r="AG21" s="647"/>
      <c r="AH21" s="647"/>
      <c r="AI21" s="647"/>
      <c r="AJ21" s="647"/>
      <c r="AK21" s="647"/>
      <c r="AL21" s="611">
        <v>33.700000000000003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6771284</v>
      </c>
      <c r="S22" s="609"/>
      <c r="T22" s="609"/>
      <c r="U22" s="609"/>
      <c r="V22" s="609"/>
      <c r="W22" s="609"/>
      <c r="X22" s="609"/>
      <c r="Y22" s="610"/>
      <c r="Z22" s="646">
        <v>19.399999999999999</v>
      </c>
      <c r="AA22" s="646"/>
      <c r="AB22" s="646"/>
      <c r="AC22" s="646"/>
      <c r="AD22" s="647">
        <v>6771284</v>
      </c>
      <c r="AE22" s="647"/>
      <c r="AF22" s="647"/>
      <c r="AG22" s="647"/>
      <c r="AH22" s="647"/>
      <c r="AI22" s="647"/>
      <c r="AJ22" s="647"/>
      <c r="AK22" s="647"/>
      <c r="AL22" s="611">
        <v>33.700000000000003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577304</v>
      </c>
      <c r="S23" s="609"/>
      <c r="T23" s="609"/>
      <c r="U23" s="609"/>
      <c r="V23" s="609"/>
      <c r="W23" s="609"/>
      <c r="X23" s="609"/>
      <c r="Y23" s="610"/>
      <c r="Z23" s="646">
        <v>1.7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449812</v>
      </c>
      <c r="BH23" s="609"/>
      <c r="BI23" s="609"/>
      <c r="BJ23" s="609"/>
      <c r="BK23" s="609"/>
      <c r="BL23" s="609"/>
      <c r="BM23" s="609"/>
      <c r="BN23" s="610"/>
      <c r="BO23" s="646">
        <v>4.3</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17582383</v>
      </c>
      <c r="CS24" s="664"/>
      <c r="CT24" s="664"/>
      <c r="CU24" s="664"/>
      <c r="CV24" s="664"/>
      <c r="CW24" s="664"/>
      <c r="CX24" s="664"/>
      <c r="CY24" s="689"/>
      <c r="CZ24" s="690">
        <v>51.4</v>
      </c>
      <c r="DA24" s="672"/>
      <c r="DB24" s="672"/>
      <c r="DC24" s="692"/>
      <c r="DD24" s="688">
        <v>11417842</v>
      </c>
      <c r="DE24" s="664"/>
      <c r="DF24" s="664"/>
      <c r="DG24" s="664"/>
      <c r="DH24" s="664"/>
      <c r="DI24" s="664"/>
      <c r="DJ24" s="664"/>
      <c r="DK24" s="689"/>
      <c r="DL24" s="688">
        <v>10114750</v>
      </c>
      <c r="DM24" s="664"/>
      <c r="DN24" s="664"/>
      <c r="DO24" s="664"/>
      <c r="DP24" s="664"/>
      <c r="DQ24" s="664"/>
      <c r="DR24" s="664"/>
      <c r="DS24" s="664"/>
      <c r="DT24" s="664"/>
      <c r="DU24" s="664"/>
      <c r="DV24" s="689"/>
      <c r="DW24" s="690">
        <v>50.3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20893046</v>
      </c>
      <c r="S25" s="609"/>
      <c r="T25" s="609"/>
      <c r="U25" s="609"/>
      <c r="V25" s="609"/>
      <c r="W25" s="609"/>
      <c r="X25" s="609"/>
      <c r="Y25" s="610"/>
      <c r="Z25" s="646">
        <v>59.8</v>
      </c>
      <c r="AA25" s="646"/>
      <c r="AB25" s="646"/>
      <c r="AC25" s="646"/>
      <c r="AD25" s="647">
        <v>19865930</v>
      </c>
      <c r="AE25" s="647"/>
      <c r="AF25" s="647"/>
      <c r="AG25" s="647"/>
      <c r="AH25" s="647"/>
      <c r="AI25" s="647"/>
      <c r="AJ25" s="647"/>
      <c r="AK25" s="647"/>
      <c r="AL25" s="611">
        <v>98.8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5636345</v>
      </c>
      <c r="CS25" s="621"/>
      <c r="CT25" s="621"/>
      <c r="CU25" s="621"/>
      <c r="CV25" s="621"/>
      <c r="CW25" s="621"/>
      <c r="CX25" s="621"/>
      <c r="CY25" s="622"/>
      <c r="CZ25" s="611">
        <v>16.5</v>
      </c>
      <c r="DA25" s="623"/>
      <c r="DB25" s="623"/>
      <c r="DC25" s="624"/>
      <c r="DD25" s="614">
        <v>4979292</v>
      </c>
      <c r="DE25" s="621"/>
      <c r="DF25" s="621"/>
      <c r="DG25" s="621"/>
      <c r="DH25" s="621"/>
      <c r="DI25" s="621"/>
      <c r="DJ25" s="621"/>
      <c r="DK25" s="622"/>
      <c r="DL25" s="614">
        <v>4924134</v>
      </c>
      <c r="DM25" s="621"/>
      <c r="DN25" s="621"/>
      <c r="DO25" s="621"/>
      <c r="DP25" s="621"/>
      <c r="DQ25" s="621"/>
      <c r="DR25" s="621"/>
      <c r="DS25" s="621"/>
      <c r="DT25" s="621"/>
      <c r="DU25" s="621"/>
      <c r="DV25" s="622"/>
      <c r="DW25" s="611">
        <v>24.5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5486</v>
      </c>
      <c r="S26" s="609"/>
      <c r="T26" s="609"/>
      <c r="U26" s="609"/>
      <c r="V26" s="609"/>
      <c r="W26" s="609"/>
      <c r="X26" s="609"/>
      <c r="Y26" s="610"/>
      <c r="Z26" s="646">
        <v>0</v>
      </c>
      <c r="AA26" s="646"/>
      <c r="AB26" s="646"/>
      <c r="AC26" s="646"/>
      <c r="AD26" s="647">
        <v>5486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2584077</v>
      </c>
      <c r="CS26" s="609"/>
      <c r="CT26" s="609"/>
      <c r="CU26" s="609"/>
      <c r="CV26" s="609"/>
      <c r="CW26" s="609"/>
      <c r="CX26" s="609"/>
      <c r="CY26" s="610"/>
      <c r="CZ26" s="611">
        <v>7.5</v>
      </c>
      <c r="DA26" s="623"/>
      <c r="DB26" s="623"/>
      <c r="DC26" s="624"/>
      <c r="DD26" s="614">
        <v>2320696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104449</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10503587</v>
      </c>
      <c r="BH27" s="609"/>
      <c r="BI27" s="609"/>
      <c r="BJ27" s="609"/>
      <c r="BK27" s="609"/>
      <c r="BL27" s="609"/>
      <c r="BM27" s="609"/>
      <c r="BN27" s="610"/>
      <c r="BO27" s="646">
        <v>100</v>
      </c>
      <c r="BP27" s="646"/>
      <c r="BQ27" s="646"/>
      <c r="BR27" s="646"/>
      <c r="BS27" s="647">
        <v>127944</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8708300</v>
      </c>
      <c r="CS27" s="621"/>
      <c r="CT27" s="621"/>
      <c r="CU27" s="621"/>
      <c r="CV27" s="621"/>
      <c r="CW27" s="621"/>
      <c r="CX27" s="621"/>
      <c r="CY27" s="622"/>
      <c r="CZ27" s="611">
        <v>25.4</v>
      </c>
      <c r="DA27" s="623"/>
      <c r="DB27" s="623"/>
      <c r="DC27" s="624"/>
      <c r="DD27" s="614">
        <v>3346827</v>
      </c>
      <c r="DE27" s="621"/>
      <c r="DF27" s="621"/>
      <c r="DG27" s="621"/>
      <c r="DH27" s="621"/>
      <c r="DI27" s="621"/>
      <c r="DJ27" s="621"/>
      <c r="DK27" s="622"/>
      <c r="DL27" s="614">
        <v>2098893</v>
      </c>
      <c r="DM27" s="621"/>
      <c r="DN27" s="621"/>
      <c r="DO27" s="621"/>
      <c r="DP27" s="621"/>
      <c r="DQ27" s="621"/>
      <c r="DR27" s="621"/>
      <c r="DS27" s="621"/>
      <c r="DT27" s="621"/>
      <c r="DU27" s="621"/>
      <c r="DV27" s="622"/>
      <c r="DW27" s="611">
        <v>10.4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445411</v>
      </c>
      <c r="S28" s="609"/>
      <c r="T28" s="609"/>
      <c r="U28" s="609"/>
      <c r="V28" s="609"/>
      <c r="W28" s="609"/>
      <c r="X28" s="609"/>
      <c r="Y28" s="610"/>
      <c r="Z28" s="646">
        <v>1.3</v>
      </c>
      <c r="AA28" s="646"/>
      <c r="AB28" s="646"/>
      <c r="AC28" s="646"/>
      <c r="AD28" s="647">
        <v>184467</v>
      </c>
      <c r="AE28" s="647"/>
      <c r="AF28" s="647"/>
      <c r="AG28" s="647"/>
      <c r="AH28" s="647"/>
      <c r="AI28" s="647"/>
      <c r="AJ28" s="647"/>
      <c r="AK28" s="647"/>
      <c r="AL28" s="611">
        <v>0.9</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3237738</v>
      </c>
      <c r="CS28" s="609"/>
      <c r="CT28" s="609"/>
      <c r="CU28" s="609"/>
      <c r="CV28" s="609"/>
      <c r="CW28" s="609"/>
      <c r="CX28" s="609"/>
      <c r="CY28" s="610"/>
      <c r="CZ28" s="611">
        <v>9.5</v>
      </c>
      <c r="DA28" s="623"/>
      <c r="DB28" s="623"/>
      <c r="DC28" s="624"/>
      <c r="DD28" s="614">
        <v>3091723</v>
      </c>
      <c r="DE28" s="609"/>
      <c r="DF28" s="609"/>
      <c r="DG28" s="609"/>
      <c r="DH28" s="609"/>
      <c r="DI28" s="609"/>
      <c r="DJ28" s="609"/>
      <c r="DK28" s="610"/>
      <c r="DL28" s="614">
        <v>3091723</v>
      </c>
      <c r="DM28" s="609"/>
      <c r="DN28" s="609"/>
      <c r="DO28" s="609"/>
      <c r="DP28" s="609"/>
      <c r="DQ28" s="609"/>
      <c r="DR28" s="609"/>
      <c r="DS28" s="609"/>
      <c r="DT28" s="609"/>
      <c r="DU28" s="609"/>
      <c r="DV28" s="610"/>
      <c r="DW28" s="611">
        <v>15.4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159584</v>
      </c>
      <c r="S29" s="609"/>
      <c r="T29" s="609"/>
      <c r="U29" s="609"/>
      <c r="V29" s="609"/>
      <c r="W29" s="609"/>
      <c r="X29" s="609"/>
      <c r="Y29" s="610"/>
      <c r="Z29" s="646">
        <v>0.5</v>
      </c>
      <c r="AA29" s="646"/>
      <c r="AB29" s="646"/>
      <c r="AC29" s="646"/>
      <c r="AD29" s="647">
        <v>89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3237738</v>
      </c>
      <c r="CS29" s="621"/>
      <c r="CT29" s="621"/>
      <c r="CU29" s="621"/>
      <c r="CV29" s="621"/>
      <c r="CW29" s="621"/>
      <c r="CX29" s="621"/>
      <c r="CY29" s="622"/>
      <c r="CZ29" s="611">
        <v>9.5</v>
      </c>
      <c r="DA29" s="623"/>
      <c r="DB29" s="623"/>
      <c r="DC29" s="624"/>
      <c r="DD29" s="614">
        <v>3091723</v>
      </c>
      <c r="DE29" s="621"/>
      <c r="DF29" s="621"/>
      <c r="DG29" s="621"/>
      <c r="DH29" s="621"/>
      <c r="DI29" s="621"/>
      <c r="DJ29" s="621"/>
      <c r="DK29" s="622"/>
      <c r="DL29" s="614">
        <v>3091723</v>
      </c>
      <c r="DM29" s="621"/>
      <c r="DN29" s="621"/>
      <c r="DO29" s="621"/>
      <c r="DP29" s="621"/>
      <c r="DQ29" s="621"/>
      <c r="DR29" s="621"/>
      <c r="DS29" s="621"/>
      <c r="DT29" s="621"/>
      <c r="DU29" s="621"/>
      <c r="DV29" s="622"/>
      <c r="DW29" s="611">
        <v>15.4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6824905</v>
      </c>
      <c r="S30" s="609"/>
      <c r="T30" s="609"/>
      <c r="U30" s="609"/>
      <c r="V30" s="609"/>
      <c r="W30" s="609"/>
      <c r="X30" s="609"/>
      <c r="Y30" s="610"/>
      <c r="Z30" s="646">
        <v>19.5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3117768</v>
      </c>
      <c r="CS30" s="609"/>
      <c r="CT30" s="609"/>
      <c r="CU30" s="609"/>
      <c r="CV30" s="609"/>
      <c r="CW30" s="609"/>
      <c r="CX30" s="609"/>
      <c r="CY30" s="610"/>
      <c r="CZ30" s="611">
        <v>9.1</v>
      </c>
      <c r="DA30" s="623"/>
      <c r="DB30" s="623"/>
      <c r="DC30" s="624"/>
      <c r="DD30" s="614">
        <v>2973165</v>
      </c>
      <c r="DE30" s="609"/>
      <c r="DF30" s="609"/>
      <c r="DG30" s="609"/>
      <c r="DH30" s="609"/>
      <c r="DI30" s="609"/>
      <c r="DJ30" s="609"/>
      <c r="DK30" s="610"/>
      <c r="DL30" s="614">
        <v>2973165</v>
      </c>
      <c r="DM30" s="609"/>
      <c r="DN30" s="609"/>
      <c r="DO30" s="609"/>
      <c r="DP30" s="609"/>
      <c r="DQ30" s="609"/>
      <c r="DR30" s="609"/>
      <c r="DS30" s="609"/>
      <c r="DT30" s="609"/>
      <c r="DU30" s="609"/>
      <c r="DV30" s="610"/>
      <c r="DW30" s="611">
        <v>14.8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99.4</v>
      </c>
      <c r="BN31" s="671"/>
      <c r="BO31" s="671"/>
      <c r="BP31" s="671"/>
      <c r="BQ31" s="673"/>
      <c r="BR31" s="670">
        <v>99.6</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119970</v>
      </c>
      <c r="CS31" s="621"/>
      <c r="CT31" s="621"/>
      <c r="CU31" s="621"/>
      <c r="CV31" s="621"/>
      <c r="CW31" s="621"/>
      <c r="CX31" s="621"/>
      <c r="CY31" s="622"/>
      <c r="CZ31" s="611">
        <v>0.4</v>
      </c>
      <c r="DA31" s="623"/>
      <c r="DB31" s="623"/>
      <c r="DC31" s="624"/>
      <c r="DD31" s="614">
        <v>118558</v>
      </c>
      <c r="DE31" s="621"/>
      <c r="DF31" s="621"/>
      <c r="DG31" s="621"/>
      <c r="DH31" s="621"/>
      <c r="DI31" s="621"/>
      <c r="DJ31" s="621"/>
      <c r="DK31" s="622"/>
      <c r="DL31" s="614">
        <v>118558</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2630473</v>
      </c>
      <c r="S32" s="609"/>
      <c r="T32" s="609"/>
      <c r="U32" s="609"/>
      <c r="V32" s="609"/>
      <c r="W32" s="609"/>
      <c r="X32" s="609"/>
      <c r="Y32" s="610"/>
      <c r="Z32" s="646">
        <v>7.5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99.3</v>
      </c>
      <c r="BN32" s="621"/>
      <c r="BO32" s="621"/>
      <c r="BP32" s="621"/>
      <c r="BQ32" s="644"/>
      <c r="BR32" s="674">
        <v>99.6</v>
      </c>
      <c r="BS32" s="621"/>
      <c r="BT32" s="621"/>
      <c r="BU32" s="621"/>
      <c r="BV32" s="621"/>
      <c r="BW32" s="621"/>
      <c r="BX32" s="612">
        <v>99.4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66613</v>
      </c>
      <c r="S33" s="609"/>
      <c r="T33" s="609"/>
      <c r="U33" s="609"/>
      <c r="V33" s="609"/>
      <c r="W33" s="609"/>
      <c r="X33" s="609"/>
      <c r="Y33" s="610"/>
      <c r="Z33" s="646">
        <v>0.2</v>
      </c>
      <c r="AA33" s="646"/>
      <c r="AB33" s="646"/>
      <c r="AC33" s="646"/>
      <c r="AD33" s="647">
        <v>42531</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99.6</v>
      </c>
      <c r="BN33" s="593"/>
      <c r="BO33" s="593"/>
      <c r="BP33" s="593"/>
      <c r="BQ33" s="656"/>
      <c r="BR33" s="669">
        <v>99.7</v>
      </c>
      <c r="BS33" s="593"/>
      <c r="BT33" s="593"/>
      <c r="BU33" s="593"/>
      <c r="BV33" s="593"/>
      <c r="BW33" s="593"/>
      <c r="BX33" s="639">
        <v>99.6</v>
      </c>
      <c r="BY33" s="593"/>
      <c r="BZ33" s="593"/>
      <c r="CA33" s="593"/>
      <c r="CB33" s="656"/>
      <c r="CD33" s="605" t="s">
        <v>307</v>
      </c>
      <c r="CE33" s="606"/>
      <c r="CF33" s="606"/>
      <c r="CG33" s="606"/>
      <c r="CH33" s="606"/>
      <c r="CI33" s="606"/>
      <c r="CJ33" s="606"/>
      <c r="CK33" s="606"/>
      <c r="CL33" s="606"/>
      <c r="CM33" s="606"/>
      <c r="CN33" s="606"/>
      <c r="CO33" s="606"/>
      <c r="CP33" s="606"/>
      <c r="CQ33" s="607"/>
      <c r="CR33" s="608">
        <v>14153447</v>
      </c>
      <c r="CS33" s="621"/>
      <c r="CT33" s="621"/>
      <c r="CU33" s="621"/>
      <c r="CV33" s="621"/>
      <c r="CW33" s="621"/>
      <c r="CX33" s="621"/>
      <c r="CY33" s="622"/>
      <c r="CZ33" s="611">
        <v>41.3</v>
      </c>
      <c r="DA33" s="623"/>
      <c r="DB33" s="623"/>
      <c r="DC33" s="624"/>
      <c r="DD33" s="614">
        <v>11564479</v>
      </c>
      <c r="DE33" s="621"/>
      <c r="DF33" s="621"/>
      <c r="DG33" s="621"/>
      <c r="DH33" s="621"/>
      <c r="DI33" s="621"/>
      <c r="DJ33" s="621"/>
      <c r="DK33" s="622"/>
      <c r="DL33" s="614">
        <v>9444787</v>
      </c>
      <c r="DM33" s="621"/>
      <c r="DN33" s="621"/>
      <c r="DO33" s="621"/>
      <c r="DP33" s="621"/>
      <c r="DQ33" s="621"/>
      <c r="DR33" s="621"/>
      <c r="DS33" s="621"/>
      <c r="DT33" s="621"/>
      <c r="DU33" s="621"/>
      <c r="DV33" s="622"/>
      <c r="DW33" s="611">
        <v>47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193104</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4827654</v>
      </c>
      <c r="CS34" s="609"/>
      <c r="CT34" s="609"/>
      <c r="CU34" s="609"/>
      <c r="CV34" s="609"/>
      <c r="CW34" s="609"/>
      <c r="CX34" s="609"/>
      <c r="CY34" s="610"/>
      <c r="CZ34" s="611">
        <v>14.1</v>
      </c>
      <c r="DA34" s="623"/>
      <c r="DB34" s="623"/>
      <c r="DC34" s="624"/>
      <c r="DD34" s="614">
        <v>4078042</v>
      </c>
      <c r="DE34" s="609"/>
      <c r="DF34" s="609"/>
      <c r="DG34" s="609"/>
      <c r="DH34" s="609"/>
      <c r="DI34" s="609"/>
      <c r="DJ34" s="609"/>
      <c r="DK34" s="610"/>
      <c r="DL34" s="614">
        <v>3461791</v>
      </c>
      <c r="DM34" s="609"/>
      <c r="DN34" s="609"/>
      <c r="DO34" s="609"/>
      <c r="DP34" s="609"/>
      <c r="DQ34" s="609"/>
      <c r="DR34" s="609"/>
      <c r="DS34" s="609"/>
      <c r="DT34" s="609"/>
      <c r="DU34" s="609"/>
      <c r="DV34" s="610"/>
      <c r="DW34" s="611">
        <v>17.2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688558</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459686</v>
      </c>
      <c r="CS35" s="621"/>
      <c r="CT35" s="621"/>
      <c r="CU35" s="621"/>
      <c r="CV35" s="621"/>
      <c r="CW35" s="621"/>
      <c r="CX35" s="621"/>
      <c r="CY35" s="622"/>
      <c r="CZ35" s="611">
        <v>1.3</v>
      </c>
      <c r="DA35" s="623"/>
      <c r="DB35" s="623"/>
      <c r="DC35" s="624"/>
      <c r="DD35" s="614">
        <v>453879</v>
      </c>
      <c r="DE35" s="621"/>
      <c r="DF35" s="621"/>
      <c r="DG35" s="621"/>
      <c r="DH35" s="621"/>
      <c r="DI35" s="621"/>
      <c r="DJ35" s="621"/>
      <c r="DK35" s="622"/>
      <c r="DL35" s="614">
        <v>453879</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1517155</v>
      </c>
      <c r="S36" s="609"/>
      <c r="T36" s="609"/>
      <c r="U36" s="609"/>
      <c r="V36" s="609"/>
      <c r="W36" s="609"/>
      <c r="X36" s="609"/>
      <c r="Y36" s="610"/>
      <c r="Z36" s="646">
        <v>4.3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3830099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151680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5639570</v>
      </c>
      <c r="CS36" s="609"/>
      <c r="CT36" s="609"/>
      <c r="CU36" s="609"/>
      <c r="CV36" s="609"/>
      <c r="CW36" s="609"/>
      <c r="CX36" s="609"/>
      <c r="CY36" s="610"/>
      <c r="CZ36" s="611">
        <v>16.5</v>
      </c>
      <c r="DA36" s="623"/>
      <c r="DB36" s="623"/>
      <c r="DC36" s="624"/>
      <c r="DD36" s="614">
        <v>4349476</v>
      </c>
      <c r="DE36" s="609"/>
      <c r="DF36" s="609"/>
      <c r="DG36" s="609"/>
      <c r="DH36" s="609"/>
      <c r="DI36" s="609"/>
      <c r="DJ36" s="609"/>
      <c r="DK36" s="610"/>
      <c r="DL36" s="614">
        <v>3472574</v>
      </c>
      <c r="DM36" s="609"/>
      <c r="DN36" s="609"/>
      <c r="DO36" s="609"/>
      <c r="DP36" s="609"/>
      <c r="DQ36" s="609"/>
      <c r="DR36" s="609"/>
      <c r="DS36" s="609"/>
      <c r="DT36" s="609"/>
      <c r="DU36" s="609"/>
      <c r="DV36" s="610"/>
      <c r="DW36" s="611">
        <v>17.3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285129</v>
      </c>
      <c r="S37" s="609"/>
      <c r="T37" s="609"/>
      <c r="U37" s="609"/>
      <c r="V37" s="609"/>
      <c r="W37" s="609"/>
      <c r="X37" s="609"/>
      <c r="Y37" s="610"/>
      <c r="Z37" s="646">
        <v>0.8</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612558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152601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1742623</v>
      </c>
      <c r="CS37" s="621"/>
      <c r="CT37" s="621"/>
      <c r="CU37" s="621"/>
      <c r="CV37" s="621"/>
      <c r="CW37" s="621"/>
      <c r="CX37" s="621"/>
      <c r="CY37" s="622"/>
      <c r="CZ37" s="611">
        <v>5.0999999999999996</v>
      </c>
      <c r="DA37" s="623"/>
      <c r="DB37" s="623"/>
      <c r="DC37" s="624"/>
      <c r="DD37" s="614">
        <v>1699781</v>
      </c>
      <c r="DE37" s="621"/>
      <c r="DF37" s="621"/>
      <c r="DG37" s="621"/>
      <c r="DH37" s="621"/>
      <c r="DI37" s="621"/>
      <c r="DJ37" s="621"/>
      <c r="DK37" s="622"/>
      <c r="DL37" s="614">
        <v>1641967</v>
      </c>
      <c r="DM37" s="621"/>
      <c r="DN37" s="621"/>
      <c r="DO37" s="621"/>
      <c r="DP37" s="621"/>
      <c r="DQ37" s="621"/>
      <c r="DR37" s="621"/>
      <c r="DS37" s="621"/>
      <c r="DT37" s="621"/>
      <c r="DU37" s="621"/>
      <c r="DV37" s="622"/>
      <c r="DW37" s="611">
        <v>8.1999999999999993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1141900</v>
      </c>
      <c r="S38" s="609"/>
      <c r="T38" s="609"/>
      <c r="U38" s="609"/>
      <c r="V38" s="609"/>
      <c r="W38" s="609"/>
      <c r="X38" s="609"/>
      <c r="Y38" s="610"/>
      <c r="Z38" s="646">
        <v>3.3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598266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8106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2529522</v>
      </c>
      <c r="CS38" s="609"/>
      <c r="CT38" s="609"/>
      <c r="CU38" s="609"/>
      <c r="CV38" s="609"/>
      <c r="CW38" s="609"/>
      <c r="CX38" s="609"/>
      <c r="CY38" s="610"/>
      <c r="CZ38" s="611">
        <v>7.4</v>
      </c>
      <c r="DA38" s="623"/>
      <c r="DB38" s="623"/>
      <c r="DC38" s="624"/>
      <c r="DD38" s="614">
        <v>2083858</v>
      </c>
      <c r="DE38" s="609"/>
      <c r="DF38" s="609"/>
      <c r="DG38" s="609"/>
      <c r="DH38" s="609"/>
      <c r="DI38" s="609"/>
      <c r="DJ38" s="609"/>
      <c r="DK38" s="610"/>
      <c r="DL38" s="614">
        <v>1994238</v>
      </c>
      <c r="DM38" s="609"/>
      <c r="DN38" s="609"/>
      <c r="DO38" s="609"/>
      <c r="DP38" s="609"/>
      <c r="DQ38" s="609"/>
      <c r="DR38" s="609"/>
      <c r="DS38" s="609"/>
      <c r="DT38" s="609"/>
      <c r="DU38" s="609"/>
      <c r="DV38" s="610"/>
      <c r="DW38" s="611">
        <v>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53512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12755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634710</v>
      </c>
      <c r="CS39" s="621"/>
      <c r="CT39" s="621"/>
      <c r="CU39" s="621"/>
      <c r="CV39" s="621"/>
      <c r="CW39" s="621"/>
      <c r="CX39" s="621"/>
      <c r="CY39" s="622"/>
      <c r="CZ39" s="611">
        <v>1.9</v>
      </c>
      <c r="DA39" s="623"/>
      <c r="DB39" s="623"/>
      <c r="DC39" s="624"/>
      <c r="DD39" s="614">
        <v>536919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36241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62305</v>
      </c>
      <c r="CS40" s="609"/>
      <c r="CT40" s="609"/>
      <c r="CU40" s="609"/>
      <c r="CV40" s="609"/>
      <c r="CW40" s="609"/>
      <c r="CX40" s="609"/>
      <c r="CY40" s="610"/>
      <c r="CZ40" s="611">
        <v>0.2</v>
      </c>
      <c r="DA40" s="623"/>
      <c r="DB40" s="623"/>
      <c r="DC40" s="624"/>
      <c r="DD40" s="614">
        <v>62305</v>
      </c>
      <c r="DE40" s="609"/>
      <c r="DF40" s="609"/>
      <c r="DG40" s="609"/>
      <c r="DH40" s="609"/>
      <c r="DI40" s="609"/>
      <c r="DJ40" s="609"/>
      <c r="DK40" s="610"/>
      <c r="DL40" s="614">
        <v>62305</v>
      </c>
      <c r="DM40" s="609"/>
      <c r="DN40" s="609"/>
      <c r="DO40" s="609"/>
      <c r="DP40" s="609"/>
      <c r="DQ40" s="609"/>
      <c r="DR40" s="609"/>
      <c r="DS40" s="609"/>
      <c r="DT40" s="609"/>
      <c r="DU40" s="609"/>
      <c r="DV40" s="610"/>
      <c r="DW40" s="611">
        <v>0.3</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34955813</v>
      </c>
      <c r="S41" s="633"/>
      <c r="T41" s="633"/>
      <c r="U41" s="633"/>
      <c r="V41" s="633"/>
      <c r="W41" s="633"/>
      <c r="X41" s="633"/>
      <c r="Y41" s="636"/>
      <c r="Z41" s="637">
        <v>100</v>
      </c>
      <c r="AA41" s="637"/>
      <c r="AB41" s="637"/>
      <c r="AC41" s="637"/>
      <c r="AD41" s="638">
        <v>20098503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486383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2043139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2501212</v>
      </c>
      <c r="CS42" s="621"/>
      <c r="CT42" s="621"/>
      <c r="CU42" s="621"/>
      <c r="CV42" s="621"/>
      <c r="CW42" s="621"/>
      <c r="CX42" s="621"/>
      <c r="CY42" s="622"/>
      <c r="CZ42" s="611">
        <v>7.3</v>
      </c>
      <c r="DA42" s="623"/>
      <c r="DB42" s="623"/>
      <c r="DC42" s="624"/>
      <c r="DD42" s="614">
        <v>443293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36238</v>
      </c>
      <c r="CS43" s="621"/>
      <c r="CT43" s="621"/>
      <c r="CU43" s="621"/>
      <c r="CV43" s="621"/>
      <c r="CW43" s="621"/>
      <c r="CX43" s="621"/>
      <c r="CY43" s="622"/>
      <c r="CZ43" s="611">
        <v>0.1</v>
      </c>
      <c r="DA43" s="623"/>
      <c r="DB43" s="623"/>
      <c r="DC43" s="624"/>
      <c r="DD43" s="614">
        <v>36238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2501212</v>
      </c>
      <c r="CS44" s="609"/>
      <c r="CT44" s="609"/>
      <c r="CU44" s="609"/>
      <c r="CV44" s="609"/>
      <c r="CW44" s="609"/>
      <c r="CX44" s="609"/>
      <c r="CY44" s="610"/>
      <c r="CZ44" s="611">
        <v>7.3</v>
      </c>
      <c r="DA44" s="612"/>
      <c r="DB44" s="612"/>
      <c r="DC44" s="613"/>
      <c r="DD44" s="614">
        <v>443293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815757</v>
      </c>
      <c r="CS45" s="621"/>
      <c r="CT45" s="621"/>
      <c r="CU45" s="621"/>
      <c r="CV45" s="621"/>
      <c r="CW45" s="621"/>
      <c r="CX45" s="621"/>
      <c r="CY45" s="622"/>
      <c r="CZ45" s="611">
        <v>2.4</v>
      </c>
      <c r="DA45" s="623"/>
      <c r="DB45" s="623"/>
      <c r="DC45" s="624"/>
      <c r="DD45" s="614">
        <v>25299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1676499</v>
      </c>
      <c r="CS46" s="609"/>
      <c r="CT46" s="609"/>
      <c r="CU46" s="609"/>
      <c r="CV46" s="609"/>
      <c r="CW46" s="609"/>
      <c r="CX46" s="609"/>
      <c r="CY46" s="610"/>
      <c r="CZ46" s="611">
        <v>4.9000000000000004</v>
      </c>
      <c r="DA46" s="612"/>
      <c r="DB46" s="612"/>
      <c r="DC46" s="613"/>
      <c r="DD46" s="614">
        <v>413991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34237042</v>
      </c>
      <c r="CS49" s="593"/>
      <c r="CT49" s="593"/>
      <c r="CU49" s="593"/>
      <c r="CV49" s="593"/>
      <c r="CW49" s="593"/>
      <c r="CX49" s="593"/>
      <c r="CY49" s="594"/>
      <c r="CZ49" s="595">
        <v>100</v>
      </c>
      <c r="DA49" s="596"/>
      <c r="DB49" s="596"/>
      <c r="DC49" s="597"/>
      <c r="DD49" s="598">
        <v>23425614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uD7u1JZ6+y/rZdPRq6VGYaOCucuq438g2mXfXRoQFa3M8vXiDUWRlbQd7gma5moFRpRgss1SXk4E4KI/bRyjg==" saltValue="mGeAsy5Rn4BA50A5e70X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71" sqref="AK71:AO71"/>
    </sheetView>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t="s">
        <v>555</v>
      </c>
      <c r="R7" s="1090"/>
      <c r="S7" s="1090"/>
      <c r="T7" s="1090"/>
      <c r="U7" s="1090"/>
      <c r="V7" s="1090" t="s">
        <v>556</v>
      </c>
      <c r="W7" s="1090"/>
      <c r="X7" s="1090"/>
      <c r="Y7" s="1090"/>
      <c r="Z7" s="1090"/>
      <c r="AA7" s="1090" t="s">
        <v>557</v>
      </c>
      <c r="AB7" s="1090"/>
      <c r="AC7" s="1090"/>
      <c r="AD7" s="1090"/>
      <c r="AE7" s="1091"/>
      <c r="AF7" s="1092">
        <v>556</v>
      </c>
      <c r="AG7" s="1093"/>
      <c r="AH7" s="1093"/>
      <c r="AI7" s="1093"/>
      <c r="AJ7" s="1094"/>
      <c r="AK7" s="1095">
        <v>689</v>
      </c>
      <c r="AL7" s="1096"/>
      <c r="AM7" s="1096"/>
      <c r="AN7" s="1096"/>
      <c r="AO7" s="1096"/>
      <c r="AP7" s="1096" t="s">
        <v>559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546</v>
      </c>
      <c r="BT7" s="1087"/>
      <c r="BU7" s="1087"/>
      <c r="BV7" s="1087"/>
      <c r="BW7" s="1087"/>
      <c r="BX7" s="1087"/>
      <c r="BY7" s="1087"/>
      <c r="BZ7" s="1087"/>
      <c r="CA7" s="1087"/>
      <c r="CB7" s="1087"/>
      <c r="CC7" s="1087"/>
      <c r="CD7" s="1087"/>
      <c r="CE7" s="1087"/>
      <c r="CF7" s="1087"/>
      <c r="CG7" s="1099"/>
      <c r="CH7" s="1083" t="s">
        <v>547</v>
      </c>
      <c r="CI7" s="1084"/>
      <c r="CJ7" s="1084"/>
      <c r="CK7" s="1084"/>
      <c r="CL7" s="1085"/>
      <c r="CM7" s="1083" t="s">
        <v>548</v>
      </c>
      <c r="CN7" s="1084"/>
      <c r="CO7" s="1084"/>
      <c r="CP7" s="1084"/>
      <c r="CQ7" s="1085"/>
      <c r="CR7" s="1083" t="s">
        <v>549</v>
      </c>
      <c r="CS7" s="1084"/>
      <c r="CT7" s="1084"/>
      <c r="CU7" s="1084"/>
      <c r="CV7" s="1085"/>
      <c r="CW7" s="1083" t="s">
        <v>486</v>
      </c>
      <c r="CX7" s="1084"/>
      <c r="CY7" s="1084"/>
      <c r="CZ7" s="1084"/>
      <c r="DA7" s="1085"/>
      <c r="DB7" s="1083" t="s">
        <v>486</v>
      </c>
      <c r="DC7" s="1084"/>
      <c r="DD7" s="1084"/>
      <c r="DE7" s="1084"/>
      <c r="DF7" s="1085"/>
      <c r="DG7" s="1083" t="s">
        <v>486</v>
      </c>
      <c r="DH7" s="1084"/>
      <c r="DI7" s="1084"/>
      <c r="DJ7" s="1084"/>
      <c r="DK7" s="1085"/>
      <c r="DL7" s="1083" t="s">
        <v>486</v>
      </c>
      <c r="DM7" s="1084"/>
      <c r="DN7" s="1084"/>
      <c r="DO7" s="1084"/>
      <c r="DP7" s="1085"/>
      <c r="DQ7" s="1083" t="s">
        <v>486</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t="s">
        <v>553</v>
      </c>
      <c r="R8" s="1026"/>
      <c r="S8" s="1026"/>
      <c r="T8" s="1026"/>
      <c r="U8" s="1026"/>
      <c r="V8" s="1026" t="s">
        <v>558</v>
      </c>
      <c r="W8" s="1026"/>
      <c r="X8" s="1026"/>
      <c r="Y8" s="1026"/>
      <c r="Z8" s="1026"/>
      <c r="AA8" s="1026" t="s">
        <v>547</v>
      </c>
      <c r="AB8" s="1026"/>
      <c r="AC8" s="1026"/>
      <c r="AD8" s="1026"/>
      <c r="AE8" s="1027"/>
      <c r="AF8" s="1022">
        <v>3</v>
      </c>
      <c r="AG8" s="1023"/>
      <c r="AH8" s="1023"/>
      <c r="AI8" s="1023"/>
      <c r="AJ8" s="1024"/>
      <c r="AK8" s="1067" t="s">
        <v>638</v>
      </c>
      <c r="AL8" s="1068"/>
      <c r="AM8" s="1068"/>
      <c r="AN8" s="1068"/>
      <c r="AO8" s="1068"/>
      <c r="AP8" s="1068" t="s">
        <v>486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550</v>
      </c>
      <c r="BT8" s="980"/>
      <c r="BU8" s="980"/>
      <c r="BV8" s="980"/>
      <c r="BW8" s="980"/>
      <c r="BX8" s="980"/>
      <c r="BY8" s="980"/>
      <c r="BZ8" s="980"/>
      <c r="CA8" s="980"/>
      <c r="CB8" s="980"/>
      <c r="CC8" s="980"/>
      <c r="CD8" s="980"/>
      <c r="CE8" s="980"/>
      <c r="CF8" s="980"/>
      <c r="CG8" s="1001"/>
      <c r="CH8" s="976" t="s">
        <v>551</v>
      </c>
      <c r="CI8" s="977"/>
      <c r="CJ8" s="977"/>
      <c r="CK8" s="977"/>
      <c r="CL8" s="978"/>
      <c r="CM8" s="976" t="s">
        <v>552</v>
      </c>
      <c r="CN8" s="977"/>
      <c r="CO8" s="977"/>
      <c r="CP8" s="977"/>
      <c r="CQ8" s="978"/>
      <c r="CR8" s="976" t="s">
        <v>553</v>
      </c>
      <c r="CS8" s="977"/>
      <c r="CT8" s="977"/>
      <c r="CU8" s="977"/>
      <c r="CV8" s="978"/>
      <c r="CW8" s="976" t="s">
        <v>486</v>
      </c>
      <c r="CX8" s="977"/>
      <c r="CY8" s="977"/>
      <c r="CZ8" s="977"/>
      <c r="DA8" s="978"/>
      <c r="DB8" s="976" t="s">
        <v>486</v>
      </c>
      <c r="DC8" s="977"/>
      <c r="DD8" s="977"/>
      <c r="DE8" s="977"/>
      <c r="DF8" s="978"/>
      <c r="DG8" s="976" t="s">
        <v>486</v>
      </c>
      <c r="DH8" s="977"/>
      <c r="DI8" s="977"/>
      <c r="DJ8" s="977"/>
      <c r="DK8" s="978"/>
      <c r="DL8" s="976" t="s">
        <v>486</v>
      </c>
      <c r="DM8" s="977"/>
      <c r="DN8" s="977"/>
      <c r="DO8" s="977"/>
      <c r="DP8" s="978"/>
      <c r="DQ8" s="976" t="s">
        <v>486</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t="s">
        <v>560</v>
      </c>
      <c r="R23" s="1048"/>
      <c r="S23" s="1048"/>
      <c r="T23" s="1048"/>
      <c r="U23" s="1048"/>
      <c r="V23" s="1048" t="s">
        <v>561</v>
      </c>
      <c r="W23" s="1048"/>
      <c r="X23" s="1048"/>
      <c r="Y23" s="1048"/>
      <c r="Z23" s="1048"/>
      <c r="AA23" s="1048" t="s">
        <v>562</v>
      </c>
      <c r="AB23" s="1048"/>
      <c r="AC23" s="1048"/>
      <c r="AD23" s="1048"/>
      <c r="AE23" s="1055"/>
      <c r="AF23" s="1056">
        <v>559</v>
      </c>
      <c r="AG23" s="1048"/>
      <c r="AH23" s="1048"/>
      <c r="AI23" s="1048"/>
      <c r="AJ23" s="1057"/>
      <c r="AK23" s="1058"/>
      <c r="AL23" s="1059"/>
      <c r="AM23" s="1059"/>
      <c r="AN23" s="1059"/>
      <c r="AO23" s="1059"/>
      <c r="AP23" s="1048">
        <v>27356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t="s">
        <v>563</v>
      </c>
      <c r="R28" s="1038"/>
      <c r="S28" s="1038"/>
      <c r="T28" s="1038"/>
      <c r="U28" s="1038"/>
      <c r="V28" s="1038" t="s">
        <v>564</v>
      </c>
      <c r="W28" s="1038"/>
      <c r="X28" s="1038"/>
      <c r="Y28" s="1038"/>
      <c r="Z28" s="1038"/>
      <c r="AA28" s="1038" t="s">
        <v>565</v>
      </c>
      <c r="AB28" s="1038"/>
      <c r="AC28" s="1038"/>
      <c r="AD28" s="1038"/>
      <c r="AE28" s="1039"/>
      <c r="AF28" s="1040">
        <v>152</v>
      </c>
      <c r="AG28" s="1038"/>
      <c r="AH28" s="1038"/>
      <c r="AI28" s="1038"/>
      <c r="AJ28" s="1041"/>
      <c r="AK28" s="1029">
        <v>770</v>
      </c>
      <c r="AL28" s="1030"/>
      <c r="AM28" s="1030"/>
      <c r="AN28" s="1030"/>
      <c r="AO28" s="1030"/>
      <c r="AP28" s="1030" t="s">
        <v>486</v>
      </c>
      <c r="AQ28" s="1030"/>
      <c r="AR28" s="1030"/>
      <c r="AS28" s="1030"/>
      <c r="AT28" s="1030"/>
      <c r="AU28" s="1030" t="s">
        <v>486</v>
      </c>
      <c r="AV28" s="1030"/>
      <c r="AW28" s="1030"/>
      <c r="AX28" s="1030"/>
      <c r="AY28" s="1030"/>
      <c r="AZ28" s="1031" t="s">
        <v>486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t="s">
        <v>566</v>
      </c>
      <c r="R29" s="1026"/>
      <c r="S29" s="1026"/>
      <c r="T29" s="1026"/>
      <c r="U29" s="1026"/>
      <c r="V29" s="1026" t="s">
        <v>567</v>
      </c>
      <c r="W29" s="1026"/>
      <c r="X29" s="1026"/>
      <c r="Y29" s="1026"/>
      <c r="Z29" s="1026"/>
      <c r="AA29" s="1026" t="s">
        <v>568</v>
      </c>
      <c r="AB29" s="1026"/>
      <c r="AC29" s="1026"/>
      <c r="AD29" s="1026"/>
      <c r="AE29" s="1027"/>
      <c r="AF29" s="1022">
        <v>5</v>
      </c>
      <c r="AG29" s="1023"/>
      <c r="AH29" s="1023"/>
      <c r="AI29" s="1023"/>
      <c r="AJ29" s="1024"/>
      <c r="AK29" s="967">
        <v>1067</v>
      </c>
      <c r="AL29" s="958"/>
      <c r="AM29" s="958"/>
      <c r="AN29" s="958"/>
      <c r="AO29" s="958"/>
      <c r="AP29" s="958" t="s">
        <v>486</v>
      </c>
      <c r="AQ29" s="958"/>
      <c r="AR29" s="958"/>
      <c r="AS29" s="958"/>
      <c r="AT29" s="958"/>
      <c r="AU29" s="958" t="s">
        <v>486</v>
      </c>
      <c r="AV29" s="958"/>
      <c r="AW29" s="958"/>
      <c r="AX29" s="958"/>
      <c r="AY29" s="958"/>
      <c r="AZ29" s="1028" t="s">
        <v>486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t="s">
        <v>569</v>
      </c>
      <c r="R30" s="1026"/>
      <c r="S30" s="1026"/>
      <c r="T30" s="1026"/>
      <c r="U30" s="1026"/>
      <c r="V30" s="1026" t="s">
        <v>570</v>
      </c>
      <c r="W30" s="1026"/>
      <c r="X30" s="1026"/>
      <c r="Y30" s="1026"/>
      <c r="Z30" s="1026"/>
      <c r="AA30" s="1026" t="s">
        <v>571</v>
      </c>
      <c r="AB30" s="1026"/>
      <c r="AC30" s="1026"/>
      <c r="AD30" s="1026"/>
      <c r="AE30" s="1027"/>
      <c r="AF30" s="1022">
        <v>18</v>
      </c>
      <c r="AG30" s="1023"/>
      <c r="AH30" s="1023"/>
      <c r="AI30" s="1023"/>
      <c r="AJ30" s="1024"/>
      <c r="AK30" s="967">
        <v>280</v>
      </c>
      <c r="AL30" s="958"/>
      <c r="AM30" s="958"/>
      <c r="AN30" s="958"/>
      <c r="AO30" s="958"/>
      <c r="AP30" s="958" t="s">
        <v>486</v>
      </c>
      <c r="AQ30" s="958"/>
      <c r="AR30" s="958"/>
      <c r="AS30" s="958"/>
      <c r="AT30" s="958"/>
      <c r="AU30" s="958" t="s">
        <v>486</v>
      </c>
      <c r="AV30" s="958"/>
      <c r="AW30" s="958"/>
      <c r="AX30" s="958"/>
      <c r="AY30" s="958"/>
      <c r="AZ30" s="1028" t="s">
        <v>486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1825</v>
      </c>
      <c r="R31" s="1026"/>
      <c r="S31" s="1026"/>
      <c r="T31" s="1026"/>
      <c r="U31" s="1026"/>
      <c r="V31" s="1026">
        <v>1787</v>
      </c>
      <c r="W31" s="1026"/>
      <c r="X31" s="1026"/>
      <c r="Y31" s="1026"/>
      <c r="Z31" s="1026"/>
      <c r="AA31" s="1026">
        <v>38</v>
      </c>
      <c r="AB31" s="1026"/>
      <c r="AC31" s="1026"/>
      <c r="AD31" s="1026"/>
      <c r="AE31" s="1027"/>
      <c r="AF31" s="1022">
        <v>2735</v>
      </c>
      <c r="AG31" s="1023"/>
      <c r="AH31" s="1023"/>
      <c r="AI31" s="1023"/>
      <c r="AJ31" s="1024"/>
      <c r="AK31" s="967">
        <v>36</v>
      </c>
      <c r="AL31" s="958"/>
      <c r="AM31" s="958"/>
      <c r="AN31" s="958"/>
      <c r="AO31" s="958"/>
      <c r="AP31" s="958" t="s">
        <v>572</v>
      </c>
      <c r="AQ31" s="958"/>
      <c r="AR31" s="958"/>
      <c r="AS31" s="958"/>
      <c r="AT31" s="958"/>
      <c r="AU31" s="958" t="s">
        <v>573</v>
      </c>
      <c r="AV31" s="958"/>
      <c r="AW31" s="958"/>
      <c r="AX31" s="958"/>
      <c r="AY31" s="958"/>
      <c r="AZ31" s="1028" t="s">
        <v>486</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2388</v>
      </c>
      <c r="R32" s="1026"/>
      <c r="S32" s="1026"/>
      <c r="T32" s="1026"/>
      <c r="U32" s="1026"/>
      <c r="V32" s="1026">
        <v>2388</v>
      </c>
      <c r="W32" s="1026"/>
      <c r="X32" s="1026"/>
      <c r="Y32" s="1026"/>
      <c r="Z32" s="1026"/>
      <c r="AA32" s="1026">
        <v>1</v>
      </c>
      <c r="AB32" s="1026"/>
      <c r="AC32" s="1026"/>
      <c r="AD32" s="1026"/>
      <c r="AE32" s="1027"/>
      <c r="AF32" s="1022">
        <v>266</v>
      </c>
      <c r="AG32" s="1023"/>
      <c r="AH32" s="1023"/>
      <c r="AI32" s="1023"/>
      <c r="AJ32" s="1024"/>
      <c r="AK32" s="967">
        <v>613</v>
      </c>
      <c r="AL32" s="958"/>
      <c r="AM32" s="958"/>
      <c r="AN32" s="958"/>
      <c r="AO32" s="958"/>
      <c r="AP32" s="958" t="s">
        <v>574</v>
      </c>
      <c r="AQ32" s="958"/>
      <c r="AR32" s="958"/>
      <c r="AS32" s="958"/>
      <c r="AT32" s="958"/>
      <c r="AU32" s="958" t="s">
        <v>575</v>
      </c>
      <c r="AV32" s="958"/>
      <c r="AW32" s="958"/>
      <c r="AX32" s="958"/>
      <c r="AY32" s="958"/>
      <c r="AZ32" s="1028" t="s">
        <v>486</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3175</v>
      </c>
      <c r="AG63" s="946"/>
      <c r="AH63" s="946"/>
      <c r="AI63" s="946"/>
      <c r="AJ63" s="1009"/>
      <c r="AK63" s="1010"/>
      <c r="AL63" s="950"/>
      <c r="AM63" s="950"/>
      <c r="AN63" s="950"/>
      <c r="AO63" s="950"/>
      <c r="AP63" s="946" t="s">
        <v>576</v>
      </c>
      <c r="AQ63" s="946"/>
      <c r="AR63" s="946"/>
      <c r="AS63" s="946"/>
      <c r="AT63" s="946"/>
      <c r="AU63" s="946" t="s">
        <v>577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578</v>
      </c>
      <c r="C68" s="973"/>
      <c r="D68" s="973"/>
      <c r="E68" s="973"/>
      <c r="F68" s="973"/>
      <c r="G68" s="973"/>
      <c r="H68" s="973"/>
      <c r="I68" s="973"/>
      <c r="J68" s="973"/>
      <c r="K68" s="973"/>
      <c r="L68" s="973"/>
      <c r="M68" s="973"/>
      <c r="N68" s="973"/>
      <c r="O68" s="973"/>
      <c r="P68" s="974"/>
      <c r="Q68" s="975" t="s">
        <v>591</v>
      </c>
      <c r="R68" s="969"/>
      <c r="S68" s="969"/>
      <c r="T68" s="969"/>
      <c r="U68" s="969"/>
      <c r="V68" s="969" t="s">
        <v>592</v>
      </c>
      <c r="W68" s="969"/>
      <c r="X68" s="969"/>
      <c r="Y68" s="969"/>
      <c r="Z68" s="969"/>
      <c r="AA68" s="969">
        <v>-632</v>
      </c>
      <c r="AB68" s="969"/>
      <c r="AC68" s="969"/>
      <c r="AD68" s="969"/>
      <c r="AE68" s="969"/>
      <c r="AF68" s="969" t="s">
        <v>593</v>
      </c>
      <c r="AG68" s="969"/>
      <c r="AH68" s="969"/>
      <c r="AI68" s="969"/>
      <c r="AJ68" s="969"/>
      <c r="AK68" s="969" t="s">
        <v>486</v>
      </c>
      <c r="AL68" s="969"/>
      <c r="AM68" s="969"/>
      <c r="AN68" s="969"/>
      <c r="AO68" s="969"/>
      <c r="AP68" s="969" t="s">
        <v>594</v>
      </c>
      <c r="AQ68" s="969"/>
      <c r="AR68" s="969"/>
      <c r="AS68" s="969"/>
      <c r="AT68" s="969"/>
      <c r="AU68" s="969" t="s">
        <v>595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579</v>
      </c>
      <c r="C69" s="962"/>
      <c r="D69" s="962"/>
      <c r="E69" s="962"/>
      <c r="F69" s="962"/>
      <c r="G69" s="962"/>
      <c r="H69" s="962"/>
      <c r="I69" s="962"/>
      <c r="J69" s="962"/>
      <c r="K69" s="962"/>
      <c r="L69" s="962"/>
      <c r="M69" s="962"/>
      <c r="N69" s="962"/>
      <c r="O69" s="962"/>
      <c r="P69" s="963"/>
      <c r="Q69" s="964" t="s">
        <v>596</v>
      </c>
      <c r="R69" s="958"/>
      <c r="S69" s="958"/>
      <c r="T69" s="958"/>
      <c r="U69" s="958"/>
      <c r="V69" s="958" t="s">
        <v>597</v>
      </c>
      <c r="W69" s="958"/>
      <c r="X69" s="958"/>
      <c r="Y69" s="958"/>
      <c r="Z69" s="958"/>
      <c r="AA69" s="958">
        <v>-13</v>
      </c>
      <c r="AB69" s="958"/>
      <c r="AC69" s="958"/>
      <c r="AD69" s="958"/>
      <c r="AE69" s="958"/>
      <c r="AF69" s="958">
        <v>118</v>
      </c>
      <c r="AG69" s="958"/>
      <c r="AH69" s="958"/>
      <c r="AI69" s="958"/>
      <c r="AJ69" s="958"/>
      <c r="AK69" s="958" t="s">
        <v>486</v>
      </c>
      <c r="AL69" s="958"/>
      <c r="AM69" s="958"/>
      <c r="AN69" s="958"/>
      <c r="AO69" s="958"/>
      <c r="AP69" s="958" t="s">
        <v>598</v>
      </c>
      <c r="AQ69" s="958"/>
      <c r="AR69" s="958"/>
      <c r="AS69" s="958"/>
      <c r="AT69" s="958"/>
      <c r="AU69" s="958" t="s">
        <v>599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580</v>
      </c>
      <c r="C70" s="962"/>
      <c r="D70" s="962"/>
      <c r="E70" s="962"/>
      <c r="F70" s="962"/>
      <c r="G70" s="962"/>
      <c r="H70" s="962"/>
      <c r="I70" s="962"/>
      <c r="J70" s="962"/>
      <c r="K70" s="962"/>
      <c r="L70" s="962"/>
      <c r="M70" s="962"/>
      <c r="N70" s="962"/>
      <c r="O70" s="962"/>
      <c r="P70" s="963"/>
      <c r="Q70" s="964" t="s">
        <v>600</v>
      </c>
      <c r="R70" s="958"/>
      <c r="S70" s="958"/>
      <c r="T70" s="958"/>
      <c r="U70" s="958"/>
      <c r="V70" s="958" t="s">
        <v>601</v>
      </c>
      <c r="W70" s="958"/>
      <c r="X70" s="958"/>
      <c r="Y70" s="958"/>
      <c r="Z70" s="958"/>
      <c r="AA70" s="958" t="s">
        <v>602</v>
      </c>
      <c r="AB70" s="958"/>
      <c r="AC70" s="958"/>
      <c r="AD70" s="958"/>
      <c r="AE70" s="958"/>
      <c r="AF70" s="958" t="s">
        <v>602</v>
      </c>
      <c r="AG70" s="958"/>
      <c r="AH70" s="958"/>
      <c r="AI70" s="958"/>
      <c r="AJ70" s="958"/>
      <c r="AK70" s="958">
        <v>9</v>
      </c>
      <c r="AL70" s="958"/>
      <c r="AM70" s="958"/>
      <c r="AN70" s="958"/>
      <c r="AO70" s="958"/>
      <c r="AP70" s="958" t="s">
        <v>603</v>
      </c>
      <c r="AQ70" s="958"/>
      <c r="AR70" s="958"/>
      <c r="AS70" s="958"/>
      <c r="AT70" s="958"/>
      <c r="AU70" s="958" t="s">
        <v>604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581</v>
      </c>
      <c r="C71" s="962"/>
      <c r="D71" s="962"/>
      <c r="E71" s="962"/>
      <c r="F71" s="962"/>
      <c r="G71" s="962"/>
      <c r="H71" s="962"/>
      <c r="I71" s="962"/>
      <c r="J71" s="962"/>
      <c r="K71" s="962"/>
      <c r="L71" s="962"/>
      <c r="M71" s="962"/>
      <c r="N71" s="962"/>
      <c r="O71" s="962"/>
      <c r="P71" s="963"/>
      <c r="Q71" s="964" t="s">
        <v>605</v>
      </c>
      <c r="R71" s="958"/>
      <c r="S71" s="958"/>
      <c r="T71" s="958"/>
      <c r="U71" s="958"/>
      <c r="V71" s="958" t="s">
        <v>606</v>
      </c>
      <c r="W71" s="958"/>
      <c r="X71" s="958"/>
      <c r="Y71" s="958"/>
      <c r="Z71" s="958"/>
      <c r="AA71" s="958" t="s">
        <v>607</v>
      </c>
      <c r="AB71" s="958"/>
      <c r="AC71" s="958"/>
      <c r="AD71" s="958"/>
      <c r="AE71" s="958"/>
      <c r="AF71" s="958" t="s">
        <v>607</v>
      </c>
      <c r="AG71" s="958"/>
      <c r="AH71" s="958"/>
      <c r="AI71" s="958"/>
      <c r="AJ71" s="958"/>
      <c r="AK71" s="958" t="s">
        <v>486</v>
      </c>
      <c r="AL71" s="958"/>
      <c r="AM71" s="958"/>
      <c r="AN71" s="958"/>
      <c r="AO71" s="958"/>
      <c r="AP71" s="958" t="s">
        <v>486</v>
      </c>
      <c r="AQ71" s="958"/>
      <c r="AR71" s="958"/>
      <c r="AS71" s="958"/>
      <c r="AT71" s="958"/>
      <c r="AU71" s="958" t="s">
        <v>486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582</v>
      </c>
      <c r="C72" s="962"/>
      <c r="D72" s="962"/>
      <c r="E72" s="962"/>
      <c r="F72" s="962"/>
      <c r="G72" s="962"/>
      <c r="H72" s="962"/>
      <c r="I72" s="962"/>
      <c r="J72" s="962"/>
      <c r="K72" s="962"/>
      <c r="L72" s="962"/>
      <c r="M72" s="962"/>
      <c r="N72" s="962"/>
      <c r="O72" s="962"/>
      <c r="P72" s="963"/>
      <c r="Q72" s="964" t="s">
        <v>547</v>
      </c>
      <c r="R72" s="958"/>
      <c r="S72" s="958"/>
      <c r="T72" s="958"/>
      <c r="U72" s="958"/>
      <c r="V72" s="958" t="s">
        <v>551</v>
      </c>
      <c r="W72" s="958"/>
      <c r="X72" s="958"/>
      <c r="Y72" s="958"/>
      <c r="Z72" s="958"/>
      <c r="AA72" s="958" t="s">
        <v>608</v>
      </c>
      <c r="AB72" s="958"/>
      <c r="AC72" s="958"/>
      <c r="AD72" s="958"/>
      <c r="AE72" s="958"/>
      <c r="AF72" s="958" t="s">
        <v>608</v>
      </c>
      <c r="AG72" s="958"/>
      <c r="AH72" s="958"/>
      <c r="AI72" s="958"/>
      <c r="AJ72" s="958"/>
      <c r="AK72" s="958" t="s">
        <v>486</v>
      </c>
      <c r="AL72" s="958"/>
      <c r="AM72" s="958"/>
      <c r="AN72" s="958"/>
      <c r="AO72" s="958"/>
      <c r="AP72" s="958" t="s">
        <v>486</v>
      </c>
      <c r="AQ72" s="958"/>
      <c r="AR72" s="958"/>
      <c r="AS72" s="958"/>
      <c r="AT72" s="958"/>
      <c r="AU72" s="958" t="s">
        <v>486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583</v>
      </c>
      <c r="C73" s="962"/>
      <c r="D73" s="962"/>
      <c r="E73" s="962"/>
      <c r="F73" s="962"/>
      <c r="G73" s="962"/>
      <c r="H73" s="962"/>
      <c r="I73" s="962"/>
      <c r="J73" s="962"/>
      <c r="K73" s="962"/>
      <c r="L73" s="962"/>
      <c r="M73" s="962"/>
      <c r="N73" s="962"/>
      <c r="O73" s="962"/>
      <c r="P73" s="963"/>
      <c r="Q73" s="964" t="s">
        <v>609</v>
      </c>
      <c r="R73" s="958"/>
      <c r="S73" s="958"/>
      <c r="T73" s="958"/>
      <c r="U73" s="958"/>
      <c r="V73" s="958" t="s">
        <v>610</v>
      </c>
      <c r="W73" s="958"/>
      <c r="X73" s="958"/>
      <c r="Y73" s="958"/>
      <c r="Z73" s="958"/>
      <c r="AA73" s="958" t="s">
        <v>611</v>
      </c>
      <c r="AB73" s="958"/>
      <c r="AC73" s="958"/>
      <c r="AD73" s="958"/>
      <c r="AE73" s="958"/>
      <c r="AF73" s="958" t="s">
        <v>611</v>
      </c>
      <c r="AG73" s="958"/>
      <c r="AH73" s="958"/>
      <c r="AI73" s="958"/>
      <c r="AJ73" s="958"/>
      <c r="AK73" s="958" t="s">
        <v>486</v>
      </c>
      <c r="AL73" s="958"/>
      <c r="AM73" s="958"/>
      <c r="AN73" s="958"/>
      <c r="AO73" s="958"/>
      <c r="AP73" s="958" t="s">
        <v>612</v>
      </c>
      <c r="AQ73" s="958"/>
      <c r="AR73" s="958"/>
      <c r="AS73" s="958"/>
      <c r="AT73" s="958"/>
      <c r="AU73" s="958" t="s">
        <v>613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584</v>
      </c>
      <c r="C74" s="962"/>
      <c r="D74" s="962"/>
      <c r="E74" s="962"/>
      <c r="F74" s="962"/>
      <c r="G74" s="962"/>
      <c r="H74" s="962"/>
      <c r="I74" s="962"/>
      <c r="J74" s="962"/>
      <c r="K74" s="962"/>
      <c r="L74" s="962"/>
      <c r="M74" s="962"/>
      <c r="N74" s="962"/>
      <c r="O74" s="962"/>
      <c r="P74" s="963"/>
      <c r="Q74" s="964" t="s">
        <v>614</v>
      </c>
      <c r="R74" s="958"/>
      <c r="S74" s="958"/>
      <c r="T74" s="958"/>
      <c r="U74" s="958"/>
      <c r="V74" s="958" t="s">
        <v>615</v>
      </c>
      <c r="W74" s="958"/>
      <c r="X74" s="958"/>
      <c r="Y74" s="958"/>
      <c r="Z74" s="958"/>
      <c r="AA74" s="958" t="s">
        <v>616</v>
      </c>
      <c r="AB74" s="958"/>
      <c r="AC74" s="958"/>
      <c r="AD74" s="958"/>
      <c r="AE74" s="958"/>
      <c r="AF74" s="958" t="s">
        <v>602</v>
      </c>
      <c r="AG74" s="958"/>
      <c r="AH74" s="958"/>
      <c r="AI74" s="958"/>
      <c r="AJ74" s="958"/>
      <c r="AK74" s="958" t="s">
        <v>486</v>
      </c>
      <c r="AL74" s="958"/>
      <c r="AM74" s="958"/>
      <c r="AN74" s="958"/>
      <c r="AO74" s="958"/>
      <c r="AP74" s="958" t="s">
        <v>486</v>
      </c>
      <c r="AQ74" s="958"/>
      <c r="AR74" s="958"/>
      <c r="AS74" s="958"/>
      <c r="AT74" s="958"/>
      <c r="AU74" s="958" t="s">
        <v>486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585</v>
      </c>
      <c r="C75" s="962"/>
      <c r="D75" s="962"/>
      <c r="E75" s="962"/>
      <c r="F75" s="962"/>
      <c r="G75" s="962"/>
      <c r="H75" s="962"/>
      <c r="I75" s="962"/>
      <c r="J75" s="962"/>
      <c r="K75" s="962"/>
      <c r="L75" s="962"/>
      <c r="M75" s="962"/>
      <c r="N75" s="962"/>
      <c r="O75" s="962"/>
      <c r="P75" s="963"/>
      <c r="Q75" s="965" t="s">
        <v>617</v>
      </c>
      <c r="R75" s="966"/>
      <c r="S75" s="966"/>
      <c r="T75" s="966"/>
      <c r="U75" s="967"/>
      <c r="V75" s="968" t="s">
        <v>618</v>
      </c>
      <c r="W75" s="966"/>
      <c r="X75" s="966"/>
      <c r="Y75" s="966"/>
      <c r="Z75" s="967"/>
      <c r="AA75" s="968" t="s">
        <v>547</v>
      </c>
      <c r="AB75" s="966"/>
      <c r="AC75" s="966"/>
      <c r="AD75" s="966"/>
      <c r="AE75" s="967"/>
      <c r="AF75" s="968" t="s">
        <v>547</v>
      </c>
      <c r="AG75" s="966"/>
      <c r="AH75" s="966"/>
      <c r="AI75" s="966"/>
      <c r="AJ75" s="967"/>
      <c r="AK75" s="968">
        <v>2</v>
      </c>
      <c r="AL75" s="966"/>
      <c r="AM75" s="966"/>
      <c r="AN75" s="966"/>
      <c r="AO75" s="967"/>
      <c r="AP75" s="968" t="s">
        <v>486</v>
      </c>
      <c r="AQ75" s="966"/>
      <c r="AR75" s="966"/>
      <c r="AS75" s="966"/>
      <c r="AT75" s="967"/>
      <c r="AU75" s="968" t="s">
        <v>486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586</v>
      </c>
      <c r="C76" s="962"/>
      <c r="D76" s="962"/>
      <c r="E76" s="962"/>
      <c r="F76" s="962"/>
      <c r="G76" s="962"/>
      <c r="H76" s="962"/>
      <c r="I76" s="962"/>
      <c r="J76" s="962"/>
      <c r="K76" s="962"/>
      <c r="L76" s="962"/>
      <c r="M76" s="962"/>
      <c r="N76" s="962"/>
      <c r="O76" s="962"/>
      <c r="P76" s="963"/>
      <c r="Q76" s="965" t="s">
        <v>619</v>
      </c>
      <c r="R76" s="966"/>
      <c r="S76" s="966"/>
      <c r="T76" s="966"/>
      <c r="U76" s="967"/>
      <c r="V76" s="968" t="s">
        <v>620</v>
      </c>
      <c r="W76" s="966"/>
      <c r="X76" s="966"/>
      <c r="Y76" s="966"/>
      <c r="Z76" s="967"/>
      <c r="AA76" s="968" t="s">
        <v>608</v>
      </c>
      <c r="AB76" s="966"/>
      <c r="AC76" s="966"/>
      <c r="AD76" s="966"/>
      <c r="AE76" s="967"/>
      <c r="AF76" s="968" t="s">
        <v>608</v>
      </c>
      <c r="AG76" s="966"/>
      <c r="AH76" s="966"/>
      <c r="AI76" s="966"/>
      <c r="AJ76" s="967"/>
      <c r="AK76" s="968" t="s">
        <v>621</v>
      </c>
      <c r="AL76" s="966"/>
      <c r="AM76" s="966"/>
      <c r="AN76" s="966"/>
      <c r="AO76" s="967"/>
      <c r="AP76" s="968" t="s">
        <v>486</v>
      </c>
      <c r="AQ76" s="966"/>
      <c r="AR76" s="966"/>
      <c r="AS76" s="966"/>
      <c r="AT76" s="967"/>
      <c r="AU76" s="968" t="s">
        <v>486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587</v>
      </c>
      <c r="C77" s="962"/>
      <c r="D77" s="962"/>
      <c r="E77" s="962"/>
      <c r="F77" s="962"/>
      <c r="G77" s="962"/>
      <c r="H77" s="962"/>
      <c r="I77" s="962"/>
      <c r="J77" s="962"/>
      <c r="K77" s="962"/>
      <c r="L77" s="962"/>
      <c r="M77" s="962"/>
      <c r="N77" s="962"/>
      <c r="O77" s="962"/>
      <c r="P77" s="963"/>
      <c r="Q77" s="965" t="s">
        <v>622</v>
      </c>
      <c r="R77" s="966"/>
      <c r="S77" s="966"/>
      <c r="T77" s="966"/>
      <c r="U77" s="967"/>
      <c r="V77" s="968" t="s">
        <v>623</v>
      </c>
      <c r="W77" s="966"/>
      <c r="X77" s="966"/>
      <c r="Y77" s="966"/>
      <c r="Z77" s="967"/>
      <c r="AA77" s="968" t="s">
        <v>624</v>
      </c>
      <c r="AB77" s="966"/>
      <c r="AC77" s="966"/>
      <c r="AD77" s="966"/>
      <c r="AE77" s="967"/>
      <c r="AF77" s="968" t="s">
        <v>624</v>
      </c>
      <c r="AG77" s="966"/>
      <c r="AH77" s="966"/>
      <c r="AI77" s="966"/>
      <c r="AJ77" s="967"/>
      <c r="AK77" s="968" t="s">
        <v>625</v>
      </c>
      <c r="AL77" s="966"/>
      <c r="AM77" s="966"/>
      <c r="AN77" s="966"/>
      <c r="AO77" s="967"/>
      <c r="AP77" s="968" t="s">
        <v>486</v>
      </c>
      <c r="AQ77" s="966"/>
      <c r="AR77" s="966"/>
      <c r="AS77" s="966"/>
      <c r="AT77" s="967"/>
      <c r="AU77" s="968" t="s">
        <v>486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588</v>
      </c>
      <c r="C78" s="962"/>
      <c r="D78" s="962"/>
      <c r="E78" s="962"/>
      <c r="F78" s="962"/>
      <c r="G78" s="962"/>
      <c r="H78" s="962"/>
      <c r="I78" s="962"/>
      <c r="J78" s="962"/>
      <c r="K78" s="962"/>
      <c r="L78" s="962"/>
      <c r="M78" s="962"/>
      <c r="N78" s="962"/>
      <c r="O78" s="962"/>
      <c r="P78" s="963"/>
      <c r="Q78" s="964" t="s">
        <v>626</v>
      </c>
      <c r="R78" s="958"/>
      <c r="S78" s="958"/>
      <c r="T78" s="958"/>
      <c r="U78" s="958"/>
      <c r="V78" s="958" t="s">
        <v>627</v>
      </c>
      <c r="W78" s="958"/>
      <c r="X78" s="958"/>
      <c r="Y78" s="958"/>
      <c r="Z78" s="958"/>
      <c r="AA78" s="958" t="s">
        <v>625</v>
      </c>
      <c r="AB78" s="958"/>
      <c r="AC78" s="958"/>
      <c r="AD78" s="958"/>
      <c r="AE78" s="958"/>
      <c r="AF78" s="958" t="s">
        <v>625</v>
      </c>
      <c r="AG78" s="958"/>
      <c r="AH78" s="958"/>
      <c r="AI78" s="958"/>
      <c r="AJ78" s="958"/>
      <c r="AK78" s="958" t="s">
        <v>628</v>
      </c>
      <c r="AL78" s="958"/>
      <c r="AM78" s="958"/>
      <c r="AN78" s="958"/>
      <c r="AO78" s="958"/>
      <c r="AP78" s="958" t="s">
        <v>486</v>
      </c>
      <c r="AQ78" s="958"/>
      <c r="AR78" s="958"/>
      <c r="AS78" s="958"/>
      <c r="AT78" s="958"/>
      <c r="AU78" s="958" t="s">
        <v>486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t="s">
        <v>589</v>
      </c>
      <c r="C79" s="962"/>
      <c r="D79" s="962"/>
      <c r="E79" s="962"/>
      <c r="F79" s="962"/>
      <c r="G79" s="962"/>
      <c r="H79" s="962"/>
      <c r="I79" s="962"/>
      <c r="J79" s="962"/>
      <c r="K79" s="962"/>
      <c r="L79" s="962"/>
      <c r="M79" s="962"/>
      <c r="N79" s="962"/>
      <c r="O79" s="962"/>
      <c r="P79" s="963"/>
      <c r="Q79" s="964" t="s">
        <v>629</v>
      </c>
      <c r="R79" s="958"/>
      <c r="S79" s="958"/>
      <c r="T79" s="958"/>
      <c r="U79" s="958"/>
      <c r="V79" s="958" t="s">
        <v>630</v>
      </c>
      <c r="W79" s="958"/>
      <c r="X79" s="958"/>
      <c r="Y79" s="958"/>
      <c r="Z79" s="958"/>
      <c r="AA79" s="958" t="s">
        <v>631</v>
      </c>
      <c r="AB79" s="958"/>
      <c r="AC79" s="958"/>
      <c r="AD79" s="958"/>
      <c r="AE79" s="958"/>
      <c r="AF79" s="958" t="s">
        <v>631</v>
      </c>
      <c r="AG79" s="958"/>
      <c r="AH79" s="958"/>
      <c r="AI79" s="958"/>
      <c r="AJ79" s="958"/>
      <c r="AK79" s="958" t="s">
        <v>632</v>
      </c>
      <c r="AL79" s="958"/>
      <c r="AM79" s="958"/>
      <c r="AN79" s="958"/>
      <c r="AO79" s="958"/>
      <c r="AP79" s="958" t="s">
        <v>486</v>
      </c>
      <c r="AQ79" s="958"/>
      <c r="AR79" s="958"/>
      <c r="AS79" s="958"/>
      <c r="AT79" s="958"/>
      <c r="AU79" s="958" t="s">
        <v>486</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t="s">
        <v>590</v>
      </c>
      <c r="C80" s="962"/>
      <c r="D80" s="962"/>
      <c r="E80" s="962"/>
      <c r="F80" s="962"/>
      <c r="G80" s="962"/>
      <c r="H80" s="962"/>
      <c r="I80" s="962"/>
      <c r="J80" s="962"/>
      <c r="K80" s="962"/>
      <c r="L80" s="962"/>
      <c r="M80" s="962"/>
      <c r="N80" s="962"/>
      <c r="O80" s="962"/>
      <c r="P80" s="963"/>
      <c r="Q80" s="964" t="s">
        <v>633</v>
      </c>
      <c r="R80" s="958"/>
      <c r="S80" s="958"/>
      <c r="T80" s="958"/>
      <c r="U80" s="958"/>
      <c r="V80" s="958" t="s">
        <v>634</v>
      </c>
      <c r="W80" s="958"/>
      <c r="X80" s="958"/>
      <c r="Y80" s="958"/>
      <c r="Z80" s="958"/>
      <c r="AA80" s="958" t="s">
        <v>608</v>
      </c>
      <c r="AB80" s="958"/>
      <c r="AC80" s="958"/>
      <c r="AD80" s="958"/>
      <c r="AE80" s="958"/>
      <c r="AF80" s="958" t="s">
        <v>608</v>
      </c>
      <c r="AG80" s="958"/>
      <c r="AH80" s="958"/>
      <c r="AI80" s="958"/>
      <c r="AJ80" s="958"/>
      <c r="AK80" s="958" t="s">
        <v>486</v>
      </c>
      <c r="AL80" s="958"/>
      <c r="AM80" s="958"/>
      <c r="AN80" s="958"/>
      <c r="AO80" s="958"/>
      <c r="AP80" s="958" t="s">
        <v>486</v>
      </c>
      <c r="AQ80" s="958"/>
      <c r="AR80" s="958"/>
      <c r="AS80" s="958"/>
      <c r="AT80" s="958"/>
      <c r="AU80" s="958" t="s">
        <v>486</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10566</v>
      </c>
      <c r="AG88" s="946"/>
      <c r="AH88" s="946"/>
      <c r="AI88" s="946"/>
      <c r="AJ88" s="946"/>
      <c r="AK88" s="950" t="s">
        <v>635</v>
      </c>
      <c r="AL88" s="950"/>
      <c r="AM88" s="950"/>
      <c r="AN88" s="950"/>
      <c r="AO88" s="950"/>
      <c r="AP88" s="946" t="s">
        <v>636</v>
      </c>
      <c r="AQ88" s="946"/>
      <c r="AR88" s="946"/>
      <c r="AS88" s="946"/>
      <c r="AT88" s="946"/>
      <c r="AU88" s="946" t="s">
        <v>637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554</v>
      </c>
      <c r="CS102" s="940"/>
      <c r="CT102" s="940"/>
      <c r="CU102" s="940"/>
      <c r="CV102" s="941"/>
      <c r="CW102" s="939" t="s">
        <v>486</v>
      </c>
      <c r="CX102" s="940"/>
      <c r="CY102" s="940"/>
      <c r="CZ102" s="940"/>
      <c r="DA102" s="941"/>
      <c r="DB102" s="939" t="s">
        <v>486</v>
      </c>
      <c r="DC102" s="940"/>
      <c r="DD102" s="940"/>
      <c r="DE102" s="940"/>
      <c r="DF102" s="941"/>
      <c r="DG102" s="939" t="s">
        <v>486</v>
      </c>
      <c r="DH102" s="940"/>
      <c r="DI102" s="940"/>
      <c r="DJ102" s="940"/>
      <c r="DK102" s="941"/>
      <c r="DL102" s="939" t="s">
        <v>486</v>
      </c>
      <c r="DM102" s="940"/>
      <c r="DN102" s="940"/>
      <c r="DO102" s="940"/>
      <c r="DP102" s="941"/>
      <c r="DQ102" s="939" t="s">
        <v>486</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3278547</v>
      </c>
      <c r="AB110" s="876"/>
      <c r="AC110" s="876"/>
      <c r="AD110" s="876"/>
      <c r="AE110" s="877"/>
      <c r="AF110" s="878">
        <v>3275527</v>
      </c>
      <c r="AG110" s="876"/>
      <c r="AH110" s="876"/>
      <c r="AI110" s="876"/>
      <c r="AJ110" s="877"/>
      <c r="AK110" s="878">
        <v>3237738</v>
      </c>
      <c r="AL110" s="876"/>
      <c r="AM110" s="876"/>
      <c r="AN110" s="876"/>
      <c r="AO110" s="877"/>
      <c r="AP110" s="879">
        <v>18.7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30549668</v>
      </c>
      <c r="BR110" s="829"/>
      <c r="BS110" s="829"/>
      <c r="BT110" s="829"/>
      <c r="BU110" s="829"/>
      <c r="BV110" s="829">
        <v>29331633</v>
      </c>
      <c r="BW110" s="829"/>
      <c r="BX110" s="829"/>
      <c r="BY110" s="829"/>
      <c r="BZ110" s="829"/>
      <c r="CA110" s="829">
        <v>27355765</v>
      </c>
      <c r="CB110" s="829"/>
      <c r="CC110" s="829"/>
      <c r="CD110" s="829"/>
      <c r="CE110" s="829"/>
      <c r="CF110" s="853">
        <v>157.69999999999999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489158</v>
      </c>
      <c r="DH110" s="829"/>
      <c r="DI110" s="829"/>
      <c r="DJ110" s="829"/>
      <c r="DK110" s="829"/>
      <c r="DL110" s="829">
        <v>434925</v>
      </c>
      <c r="DM110" s="829"/>
      <c r="DN110" s="829"/>
      <c r="DO110" s="829"/>
      <c r="DP110" s="829"/>
      <c r="DQ110" s="829">
        <v>385085</v>
      </c>
      <c r="DR110" s="829"/>
      <c r="DS110" s="829"/>
      <c r="DT110" s="829"/>
      <c r="DU110" s="829"/>
      <c r="DV110" s="830">
        <v>2.2000000000000002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1667267</v>
      </c>
      <c r="BR111" s="804"/>
      <c r="BS111" s="804"/>
      <c r="BT111" s="804"/>
      <c r="BU111" s="804"/>
      <c r="BV111" s="804">
        <v>1407304</v>
      </c>
      <c r="BW111" s="804"/>
      <c r="BX111" s="804"/>
      <c r="BY111" s="804"/>
      <c r="BZ111" s="804"/>
      <c r="CA111" s="804">
        <v>1151611</v>
      </c>
      <c r="CB111" s="804"/>
      <c r="CC111" s="804"/>
      <c r="CD111" s="804"/>
      <c r="CE111" s="804"/>
      <c r="CF111" s="862">
        <v>6.6</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1178109</v>
      </c>
      <c r="DH111" s="804"/>
      <c r="DI111" s="804"/>
      <c r="DJ111" s="804"/>
      <c r="DK111" s="804"/>
      <c r="DL111" s="804">
        <v>972379</v>
      </c>
      <c r="DM111" s="804"/>
      <c r="DN111" s="804"/>
      <c r="DO111" s="804"/>
      <c r="DP111" s="804"/>
      <c r="DQ111" s="804">
        <v>766526</v>
      </c>
      <c r="DR111" s="804"/>
      <c r="DS111" s="804"/>
      <c r="DT111" s="804"/>
      <c r="DU111" s="804"/>
      <c r="DV111" s="781">
        <v>4.4000000000000004</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4224905</v>
      </c>
      <c r="BR112" s="804"/>
      <c r="BS112" s="804"/>
      <c r="BT112" s="804"/>
      <c r="BU112" s="804"/>
      <c r="BV112" s="804">
        <v>3797773</v>
      </c>
      <c r="BW112" s="804"/>
      <c r="BX112" s="804"/>
      <c r="BY112" s="804"/>
      <c r="BZ112" s="804"/>
      <c r="CA112" s="804">
        <v>3968010</v>
      </c>
      <c r="CB112" s="804"/>
      <c r="CC112" s="804"/>
      <c r="CD112" s="804"/>
      <c r="CE112" s="804"/>
      <c r="CF112" s="862">
        <v>22.9</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393747</v>
      </c>
      <c r="AB113" s="906"/>
      <c r="AC113" s="906"/>
      <c r="AD113" s="906"/>
      <c r="AE113" s="907"/>
      <c r="AF113" s="908">
        <v>346334</v>
      </c>
      <c r="AG113" s="906"/>
      <c r="AH113" s="906"/>
      <c r="AI113" s="906"/>
      <c r="AJ113" s="907"/>
      <c r="AK113" s="908">
        <v>391723</v>
      </c>
      <c r="AL113" s="906"/>
      <c r="AM113" s="906"/>
      <c r="AN113" s="906"/>
      <c r="AO113" s="907"/>
      <c r="AP113" s="909">
        <v>2.2999999999999998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2810141</v>
      </c>
      <c r="BR113" s="804"/>
      <c r="BS113" s="804"/>
      <c r="BT113" s="804"/>
      <c r="BU113" s="804"/>
      <c r="BV113" s="804">
        <v>4169598</v>
      </c>
      <c r="BW113" s="804"/>
      <c r="BX113" s="804"/>
      <c r="BY113" s="804"/>
      <c r="BZ113" s="804"/>
      <c r="CA113" s="804">
        <v>4010215</v>
      </c>
      <c r="CB113" s="804"/>
      <c r="CC113" s="804"/>
      <c r="CD113" s="804"/>
      <c r="CE113" s="804"/>
      <c r="CF113" s="862">
        <v>23.1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540372</v>
      </c>
      <c r="AB114" s="767"/>
      <c r="AC114" s="767"/>
      <c r="AD114" s="767"/>
      <c r="AE114" s="768"/>
      <c r="AF114" s="769">
        <v>573191</v>
      </c>
      <c r="AG114" s="767"/>
      <c r="AH114" s="767"/>
      <c r="AI114" s="767"/>
      <c r="AJ114" s="768"/>
      <c r="AK114" s="769">
        <v>543211</v>
      </c>
      <c r="AL114" s="767"/>
      <c r="AM114" s="767"/>
      <c r="AN114" s="767"/>
      <c r="AO114" s="768"/>
      <c r="AP114" s="811">
        <v>3.1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3052297</v>
      </c>
      <c r="BR114" s="804"/>
      <c r="BS114" s="804"/>
      <c r="BT114" s="804"/>
      <c r="BU114" s="804"/>
      <c r="BV114" s="804">
        <v>2981354</v>
      </c>
      <c r="BW114" s="804"/>
      <c r="BX114" s="804"/>
      <c r="BY114" s="804"/>
      <c r="BZ114" s="804"/>
      <c r="CA114" s="804">
        <v>3201774</v>
      </c>
      <c r="CB114" s="804"/>
      <c r="CC114" s="804"/>
      <c r="CD114" s="804"/>
      <c r="CE114" s="804"/>
      <c r="CF114" s="862">
        <v>18.5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259813</v>
      </c>
      <c r="AB115" s="906"/>
      <c r="AC115" s="906"/>
      <c r="AD115" s="906"/>
      <c r="AE115" s="907"/>
      <c r="AF115" s="908">
        <v>259963</v>
      </c>
      <c r="AG115" s="906"/>
      <c r="AH115" s="906"/>
      <c r="AI115" s="906"/>
      <c r="AJ115" s="907"/>
      <c r="AK115" s="908">
        <v>260118</v>
      </c>
      <c r="AL115" s="906"/>
      <c r="AM115" s="906"/>
      <c r="AN115" s="906"/>
      <c r="AO115" s="907"/>
      <c r="AP115" s="909">
        <v>1.5</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4472479</v>
      </c>
      <c r="AB117" s="890"/>
      <c r="AC117" s="890"/>
      <c r="AD117" s="890"/>
      <c r="AE117" s="891"/>
      <c r="AF117" s="892">
        <v>4455015</v>
      </c>
      <c r="AG117" s="890"/>
      <c r="AH117" s="890"/>
      <c r="AI117" s="890"/>
      <c r="AJ117" s="891"/>
      <c r="AK117" s="892">
        <v>4432790</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54206</v>
      </c>
      <c r="AB119" s="876"/>
      <c r="AC119" s="876"/>
      <c r="AD119" s="876"/>
      <c r="AE119" s="877"/>
      <c r="AF119" s="878">
        <v>54233</v>
      </c>
      <c r="AG119" s="876"/>
      <c r="AH119" s="876"/>
      <c r="AI119" s="876"/>
      <c r="AJ119" s="877"/>
      <c r="AK119" s="878">
        <v>54262</v>
      </c>
      <c r="AL119" s="876"/>
      <c r="AM119" s="876"/>
      <c r="AN119" s="876"/>
      <c r="AO119" s="877"/>
      <c r="AP119" s="879">
        <v>0.3</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42304278</v>
      </c>
      <c r="BR119" s="832"/>
      <c r="BS119" s="832"/>
      <c r="BT119" s="832"/>
      <c r="BU119" s="832"/>
      <c r="BV119" s="832">
        <v>41687662</v>
      </c>
      <c r="BW119" s="832"/>
      <c r="BX119" s="832"/>
      <c r="BY119" s="832"/>
      <c r="BZ119" s="832"/>
      <c r="CA119" s="832">
        <v>39687375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205607</v>
      </c>
      <c r="AB120" s="767"/>
      <c r="AC120" s="767"/>
      <c r="AD120" s="767"/>
      <c r="AE120" s="768"/>
      <c r="AF120" s="769">
        <v>205730</v>
      </c>
      <c r="AG120" s="767"/>
      <c r="AH120" s="767"/>
      <c r="AI120" s="767"/>
      <c r="AJ120" s="768"/>
      <c r="AK120" s="769">
        <v>205856</v>
      </c>
      <c r="AL120" s="767"/>
      <c r="AM120" s="767"/>
      <c r="AN120" s="767"/>
      <c r="AO120" s="768"/>
      <c r="AP120" s="811">
        <v>1.2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11855137</v>
      </c>
      <c r="BR120" s="829"/>
      <c r="BS120" s="829"/>
      <c r="BT120" s="829"/>
      <c r="BU120" s="829"/>
      <c r="BV120" s="829">
        <v>12630836</v>
      </c>
      <c r="BW120" s="829"/>
      <c r="BX120" s="829"/>
      <c r="BY120" s="829"/>
      <c r="BZ120" s="829"/>
      <c r="CA120" s="829">
        <v>12325780</v>
      </c>
      <c r="CB120" s="829"/>
      <c r="CC120" s="829"/>
      <c r="CD120" s="829"/>
      <c r="CE120" s="829"/>
      <c r="CF120" s="853">
        <v>71.099999999999994</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4199860</v>
      </c>
      <c r="DH120" s="829"/>
      <c r="DI120" s="829"/>
      <c r="DJ120" s="829"/>
      <c r="DK120" s="829"/>
      <c r="DL120" s="829">
        <v>3748787</v>
      </c>
      <c r="DM120" s="829"/>
      <c r="DN120" s="829"/>
      <c r="DO120" s="829"/>
      <c r="DP120" s="829"/>
      <c r="DQ120" s="829">
        <v>3595846</v>
      </c>
      <c r="DR120" s="829"/>
      <c r="DS120" s="829"/>
      <c r="DT120" s="829"/>
      <c r="DU120" s="829"/>
      <c r="DV120" s="830">
        <v>20.7</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2557569</v>
      </c>
      <c r="BR121" s="804"/>
      <c r="BS121" s="804"/>
      <c r="BT121" s="804"/>
      <c r="BU121" s="804"/>
      <c r="BV121" s="804">
        <v>2554924</v>
      </c>
      <c r="BW121" s="804"/>
      <c r="BX121" s="804"/>
      <c r="BY121" s="804"/>
      <c r="BZ121" s="804"/>
      <c r="CA121" s="804">
        <v>2627862</v>
      </c>
      <c r="CB121" s="804"/>
      <c r="CC121" s="804"/>
      <c r="CD121" s="804"/>
      <c r="CE121" s="804"/>
      <c r="CF121" s="862">
        <v>15.1</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25045</v>
      </c>
      <c r="DH121" s="804"/>
      <c r="DI121" s="804"/>
      <c r="DJ121" s="804"/>
      <c r="DK121" s="804"/>
      <c r="DL121" s="804">
        <v>48986</v>
      </c>
      <c r="DM121" s="804"/>
      <c r="DN121" s="804"/>
      <c r="DO121" s="804"/>
      <c r="DP121" s="804"/>
      <c r="DQ121" s="804">
        <v>372164</v>
      </c>
      <c r="DR121" s="804"/>
      <c r="DS121" s="804"/>
      <c r="DT121" s="804"/>
      <c r="DU121" s="804"/>
      <c r="DV121" s="781">
        <v>2.1</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27466475</v>
      </c>
      <c r="BR122" s="832"/>
      <c r="BS122" s="832"/>
      <c r="BT122" s="832"/>
      <c r="BU122" s="832"/>
      <c r="BV122" s="832">
        <v>27139126</v>
      </c>
      <c r="BW122" s="832"/>
      <c r="BX122" s="832"/>
      <c r="BY122" s="832"/>
      <c r="BZ122" s="832"/>
      <c r="CA122" s="832">
        <v>25768519</v>
      </c>
      <c r="CB122" s="832"/>
      <c r="CC122" s="832"/>
      <c r="CD122" s="832"/>
      <c r="CE122" s="832"/>
      <c r="CF122" s="833">
        <v>148.6</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41879181</v>
      </c>
      <c r="BR123" s="820"/>
      <c r="BS123" s="820"/>
      <c r="BT123" s="820"/>
      <c r="BU123" s="820"/>
      <c r="BV123" s="820">
        <v>42324886</v>
      </c>
      <c r="BW123" s="820"/>
      <c r="BX123" s="820"/>
      <c r="BY123" s="820"/>
      <c r="BZ123" s="820"/>
      <c r="CA123" s="820">
        <v>40722161</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2.5</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487226</v>
      </c>
      <c r="AB128" s="788"/>
      <c r="AC128" s="788"/>
      <c r="AD128" s="788"/>
      <c r="AE128" s="789"/>
      <c r="AF128" s="790">
        <v>503935</v>
      </c>
      <c r="AG128" s="788"/>
      <c r="AH128" s="788"/>
      <c r="AI128" s="788"/>
      <c r="AJ128" s="789"/>
      <c r="AK128" s="790">
        <v>456934</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12.52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19111581</v>
      </c>
      <c r="AB129" s="767"/>
      <c r="AC129" s="767"/>
      <c r="AD129" s="767"/>
      <c r="AE129" s="768"/>
      <c r="AF129" s="769">
        <v>19229863</v>
      </c>
      <c r="AG129" s="767"/>
      <c r="AH129" s="767"/>
      <c r="AI129" s="767"/>
      <c r="AJ129" s="768"/>
      <c r="AK129" s="769">
        <v>19574243</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17.52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2345534</v>
      </c>
      <c r="AB130" s="767"/>
      <c r="AC130" s="767"/>
      <c r="AD130" s="767"/>
      <c r="AE130" s="768"/>
      <c r="AF130" s="769">
        <v>2276521</v>
      </c>
      <c r="AG130" s="767"/>
      <c r="AH130" s="767"/>
      <c r="AI130" s="767"/>
      <c r="AJ130" s="768"/>
      <c r="AK130" s="769">
        <v>2228004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9.9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16766047</v>
      </c>
      <c r="AB131" s="751"/>
      <c r="AC131" s="751"/>
      <c r="AD131" s="751"/>
      <c r="AE131" s="752"/>
      <c r="AF131" s="753">
        <v>16953342</v>
      </c>
      <c r="AG131" s="751"/>
      <c r="AH131" s="751"/>
      <c r="AI131" s="751"/>
      <c r="AJ131" s="752"/>
      <c r="AK131" s="753">
        <v>17346239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9.7799976350000009</v>
      </c>
      <c r="AB132" s="732"/>
      <c r="AC132" s="732"/>
      <c r="AD132" s="732"/>
      <c r="AE132" s="733"/>
      <c r="AF132" s="734">
        <v>9.8774560349999998</v>
      </c>
      <c r="AG132" s="732"/>
      <c r="AH132" s="732"/>
      <c r="AI132" s="732"/>
      <c r="AJ132" s="733"/>
      <c r="AK132" s="734">
        <v>10.07625702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9.5</v>
      </c>
      <c r="AB133" s="711"/>
      <c r="AC133" s="711"/>
      <c r="AD133" s="711"/>
      <c r="AE133" s="712"/>
      <c r="AF133" s="710">
        <v>9.8000000000000007</v>
      </c>
      <c r="AG133" s="711"/>
      <c r="AH133" s="711"/>
      <c r="AI133" s="711"/>
      <c r="AJ133" s="712"/>
      <c r="AK133" s="710">
        <v>9.9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fuzKLL62rgoErNzOrF6dygJa6lTlePcTU7p/hiMeSUIiY0/6Iy3yZ+OFf8ZNQSjwipY41NB/mhMT2Dv0dxBuw==" saltValue="15yt9+ISiV9P2VGcDIMR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B75" sqref="BB75"/>
    </sheetView>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Jl8WY+qSCeXjxdoQImfLZ49zt6q8KVzKv/Uix40PhDMJpPWucUW7pilmKXR905NBui+Wq0CM4/j74H+I5T8Qg==" saltValue="E9teUYBF+lU3Czs2JZIp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9"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A8hoX0bUFDaOpW6CsWLmE6CzG6ViK6unYrwUYsKqFA7fRKxXrvEi+eU5zrmb5MNRG40Vb4ObPH1hIPCQcTknA==" saltValue="5/5izWXeSAbLydD6Cqf/CQ==" spinCount="100000"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6"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 x14ac:dyDescent="0.2">
      <c r="A8" s="247"/>
      <c r="AK8" s="256"/>
      <c r="AL8" s="257"/>
      <c r="AM8" s="257"/>
      <c r="AN8" s="258"/>
      <c r="AO8" s="1106"/>
      <c r="AP8" s="259" t="s">
        <v>480</v>
      </c>
      <c r="AQ8" s="260" t="s">
        <v>481</v>
      </c>
      <c r="AR8" s="261" t="s">
        <v>482</v>
      </c>
    </row>
    <row r="9" spans="1:46" ht="13" x14ac:dyDescent="0.2">
      <c r="A9" s="247"/>
      <c r="AK9" s="1117" t="s">
        <v>483</v>
      </c>
      <c r="AL9" s="1118"/>
      <c r="AM9" s="1118"/>
      <c r="AN9" s="1119"/>
      <c r="AO9" s="262">
        <v>5636345</v>
      </c>
      <c r="AP9" s="262">
        <v>71041</v>
      </c>
      <c r="AQ9" s="263">
        <v>72348</v>
      </c>
      <c r="AR9" s="264">
        <v>-1.8</v>
      </c>
    </row>
    <row r="10" spans="1:46" ht="13.5" customHeight="1" x14ac:dyDescent="0.2">
      <c r="A10" s="247"/>
      <c r="AK10" s="1117" t="s">
        <v>484</v>
      </c>
      <c r="AL10" s="1118"/>
      <c r="AM10" s="1118"/>
      <c r="AN10" s="1119"/>
      <c r="AO10" s="265">
        <v>990933</v>
      </c>
      <c r="AP10" s="265">
        <v>12490</v>
      </c>
      <c r="AQ10" s="266">
        <v>6364</v>
      </c>
      <c r="AR10" s="267">
        <v>96.3</v>
      </c>
    </row>
    <row r="11" spans="1:46" ht="13.5" customHeight="1" x14ac:dyDescent="0.2">
      <c r="A11" s="247"/>
      <c r="AK11" s="1117" t="s">
        <v>485</v>
      </c>
      <c r="AL11" s="1118"/>
      <c r="AM11" s="1118"/>
      <c r="AN11" s="1119"/>
      <c r="AO11" s="265" t="s">
        <v>486</v>
      </c>
      <c r="AP11" s="265" t="s">
        <v>486</v>
      </c>
      <c r="AQ11" s="266">
        <v>1262</v>
      </c>
      <c r="AR11" s="267" t="s">
        <v>486</v>
      </c>
    </row>
    <row r="12" spans="1:46" ht="13.5" customHeight="1" x14ac:dyDescent="0.2">
      <c r="A12" s="247"/>
      <c r="AK12" s="1117" t="s">
        <v>487</v>
      </c>
      <c r="AL12" s="1118"/>
      <c r="AM12" s="1118"/>
      <c r="AN12" s="1119"/>
      <c r="AO12" s="265" t="s">
        <v>486</v>
      </c>
      <c r="AP12" s="265" t="s">
        <v>486</v>
      </c>
      <c r="AQ12" s="266">
        <v>10</v>
      </c>
      <c r="AR12" s="267" t="s">
        <v>486</v>
      </c>
    </row>
    <row r="13" spans="1:46" ht="13.5" customHeight="1" x14ac:dyDescent="0.2">
      <c r="A13" s="247"/>
      <c r="AK13" s="1117" t="s">
        <v>488</v>
      </c>
      <c r="AL13" s="1118"/>
      <c r="AM13" s="1118"/>
      <c r="AN13" s="1119"/>
      <c r="AO13" s="265">
        <v>195826</v>
      </c>
      <c r="AP13" s="265">
        <v>2468</v>
      </c>
      <c r="AQ13" s="266">
        <v>3257</v>
      </c>
      <c r="AR13" s="267">
        <v>-24.2</v>
      </c>
    </row>
    <row r="14" spans="1:46" ht="13.5" customHeight="1" x14ac:dyDescent="0.2">
      <c r="A14" s="247"/>
      <c r="AK14" s="1117" t="s">
        <v>489</v>
      </c>
      <c r="AL14" s="1118"/>
      <c r="AM14" s="1118"/>
      <c r="AN14" s="1119"/>
      <c r="AO14" s="265">
        <v>36238</v>
      </c>
      <c r="AP14" s="265">
        <v>457</v>
      </c>
      <c r="AQ14" s="266">
        <v>1617</v>
      </c>
      <c r="AR14" s="267">
        <v>-71.7</v>
      </c>
    </row>
    <row r="15" spans="1:46" ht="13.5" customHeight="1" x14ac:dyDescent="0.2">
      <c r="A15" s="247"/>
      <c r="AK15" s="1120" t="s">
        <v>490</v>
      </c>
      <c r="AL15" s="1121"/>
      <c r="AM15" s="1121"/>
      <c r="AN15" s="1122"/>
      <c r="AO15" s="265">
        <v>-291491</v>
      </c>
      <c r="AP15" s="265">
        <v>-3674</v>
      </c>
      <c r="AQ15" s="266">
        <v>-3947</v>
      </c>
      <c r="AR15" s="267">
        <v>-6.9</v>
      </c>
    </row>
    <row r="16" spans="1:46" ht="13" x14ac:dyDescent="0.2">
      <c r="A16" s="247"/>
      <c r="AK16" s="1120" t="s">
        <v>177</v>
      </c>
      <c r="AL16" s="1121"/>
      <c r="AM16" s="1121"/>
      <c r="AN16" s="1122"/>
      <c r="AO16" s="265">
        <v>6567851</v>
      </c>
      <c r="AP16" s="265">
        <v>82782</v>
      </c>
      <c r="AQ16" s="266">
        <v>80912</v>
      </c>
      <c r="AR16" s="267">
        <v>2.2999999999999998</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4.95</v>
      </c>
      <c r="AP21" s="278">
        <v>6.71</v>
      </c>
      <c r="AQ21" s="279">
        <v>-1.76</v>
      </c>
      <c r="AS21" s="280"/>
      <c r="AT21" s="276"/>
    </row>
    <row r="22" spans="1:46" s="248" customFormat="1" ht="13" x14ac:dyDescent="0.2">
      <c r="A22" s="276"/>
      <c r="AK22" s="1123" t="s">
        <v>496</v>
      </c>
      <c r="AL22" s="1124"/>
      <c r="AM22" s="1124"/>
      <c r="AN22" s="1125"/>
      <c r="AO22" s="281">
        <v>98.1</v>
      </c>
      <c r="AP22" s="282">
        <v>98.3</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3237738</v>
      </c>
      <c r="AP32" s="291">
        <v>40809</v>
      </c>
      <c r="AQ32" s="292">
        <v>34344</v>
      </c>
      <c r="AR32" s="293">
        <v>18.8</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v>3</v>
      </c>
      <c r="AR34" s="293" t="s">
        <v>486</v>
      </c>
    </row>
    <row r="35" spans="1:46" ht="27" customHeight="1" x14ac:dyDescent="0.2">
      <c r="A35" s="247"/>
      <c r="AK35" s="1107" t="s">
        <v>503</v>
      </c>
      <c r="AL35" s="1108"/>
      <c r="AM35" s="1108"/>
      <c r="AN35" s="1109"/>
      <c r="AO35" s="291">
        <v>391723</v>
      </c>
      <c r="AP35" s="291">
        <v>4937</v>
      </c>
      <c r="AQ35" s="292">
        <v>7806</v>
      </c>
      <c r="AR35" s="293">
        <v>-36.799999999999997</v>
      </c>
    </row>
    <row r="36" spans="1:46" ht="27" customHeight="1" x14ac:dyDescent="0.2">
      <c r="A36" s="247"/>
      <c r="AK36" s="1107" t="s">
        <v>504</v>
      </c>
      <c r="AL36" s="1108"/>
      <c r="AM36" s="1108"/>
      <c r="AN36" s="1109"/>
      <c r="AO36" s="291">
        <v>543211</v>
      </c>
      <c r="AP36" s="291">
        <v>6847</v>
      </c>
      <c r="AQ36" s="292">
        <v>1690</v>
      </c>
      <c r="AR36" s="293">
        <v>305.10000000000002</v>
      </c>
    </row>
    <row r="37" spans="1:46" ht="13.5" customHeight="1" x14ac:dyDescent="0.2">
      <c r="A37" s="247"/>
      <c r="AK37" s="1107" t="s">
        <v>505</v>
      </c>
      <c r="AL37" s="1108"/>
      <c r="AM37" s="1108"/>
      <c r="AN37" s="1109"/>
      <c r="AO37" s="291">
        <v>260118</v>
      </c>
      <c r="AP37" s="291">
        <v>3279</v>
      </c>
      <c r="AQ37" s="292">
        <v>666</v>
      </c>
      <c r="AR37" s="293">
        <v>392.3</v>
      </c>
    </row>
    <row r="38" spans="1:46" ht="27" customHeight="1" x14ac:dyDescent="0.2">
      <c r="A38" s="247"/>
      <c r="AK38" s="1110" t="s">
        <v>506</v>
      </c>
      <c r="AL38" s="1111"/>
      <c r="AM38" s="1111"/>
      <c r="AN38" s="1112"/>
      <c r="AO38" s="294" t="s">
        <v>486</v>
      </c>
      <c r="AP38" s="294" t="s">
        <v>486</v>
      </c>
      <c r="AQ38" s="295">
        <v>3</v>
      </c>
      <c r="AR38" s="283" t="s">
        <v>486</v>
      </c>
      <c r="AS38" s="290"/>
    </row>
    <row r="39" spans="1:46" ht="13" x14ac:dyDescent="0.2">
      <c r="A39" s="247"/>
      <c r="AK39" s="1110" t="s">
        <v>507</v>
      </c>
      <c r="AL39" s="1111"/>
      <c r="AM39" s="1111"/>
      <c r="AN39" s="1112"/>
      <c r="AO39" s="291">
        <v>-456934</v>
      </c>
      <c r="AP39" s="291">
        <v>-5759</v>
      </c>
      <c r="AQ39" s="292">
        <v>-5822</v>
      </c>
      <c r="AR39" s="293">
        <v>-1.1000000000000001</v>
      </c>
      <c r="AS39" s="290"/>
    </row>
    <row r="40" spans="1:46" ht="27" customHeight="1" x14ac:dyDescent="0.2">
      <c r="A40" s="247"/>
      <c r="AK40" s="1107" t="s">
        <v>508</v>
      </c>
      <c r="AL40" s="1108"/>
      <c r="AM40" s="1108"/>
      <c r="AN40" s="1109"/>
      <c r="AO40" s="291">
        <v>-2228004</v>
      </c>
      <c r="AP40" s="291">
        <v>-28082</v>
      </c>
      <c r="AQ40" s="292">
        <v>-26710</v>
      </c>
      <c r="AR40" s="293">
        <v>5.0999999999999996</v>
      </c>
      <c r="AS40" s="290"/>
    </row>
    <row r="41" spans="1:46" ht="13" x14ac:dyDescent="0.2">
      <c r="A41" s="247"/>
      <c r="AK41" s="1113" t="s">
        <v>287</v>
      </c>
      <c r="AL41" s="1114"/>
      <c r="AM41" s="1114"/>
      <c r="AN41" s="1115"/>
      <c r="AO41" s="291">
        <v>1747852</v>
      </c>
      <c r="AP41" s="291">
        <v>22030</v>
      </c>
      <c r="AQ41" s="292">
        <v>11979</v>
      </c>
      <c r="AR41" s="293">
        <v>83.9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 x14ac:dyDescent="0.2">
      <c r="A50" s="247"/>
      <c r="AK50" s="305"/>
      <c r="AL50" s="306"/>
      <c r="AM50" s="1101"/>
      <c r="AN50" s="307" t="s">
        <v>512</v>
      </c>
      <c r="AO50" s="308" t="s">
        <v>513</v>
      </c>
      <c r="AP50" s="309" t="s">
        <v>514</v>
      </c>
      <c r="AQ50" s="310" t="s">
        <v>515</v>
      </c>
      <c r="AR50" s="311" t="s">
        <v>516</v>
      </c>
    </row>
    <row r="51" spans="1:44" ht="13" x14ac:dyDescent="0.2">
      <c r="A51" s="247"/>
      <c r="AK51" s="303" t="s">
        <v>517</v>
      </c>
      <c r="AL51" s="304"/>
      <c r="AM51" s="312">
        <v>2833972</v>
      </c>
      <c r="AN51" s="313">
        <v>35856</v>
      </c>
      <c r="AO51" s="314">
        <v>-16.5</v>
      </c>
      <c r="AP51" s="315">
        <v>45483</v>
      </c>
      <c r="AQ51" s="316">
        <v>-0.2</v>
      </c>
      <c r="AR51" s="317">
        <v>-16.3</v>
      </c>
    </row>
    <row r="52" spans="1:44" ht="13" x14ac:dyDescent="0.2">
      <c r="A52" s="247"/>
      <c r="AK52" s="318"/>
      <c r="AL52" s="319" t="s">
        <v>518</v>
      </c>
      <c r="AM52" s="320">
        <v>1511939</v>
      </c>
      <c r="AN52" s="321">
        <v>19129</v>
      </c>
      <c r="AO52" s="322">
        <v>-44</v>
      </c>
      <c r="AP52" s="323">
        <v>24241</v>
      </c>
      <c r="AQ52" s="324">
        <v>0.4</v>
      </c>
      <c r="AR52" s="325">
        <v>-44.4</v>
      </c>
    </row>
    <row r="53" spans="1:44" ht="13" x14ac:dyDescent="0.2">
      <c r="A53" s="247"/>
      <c r="AK53" s="303" t="s">
        <v>519</v>
      </c>
      <c r="AL53" s="304"/>
      <c r="AM53" s="312">
        <v>3570526</v>
      </c>
      <c r="AN53" s="313">
        <v>44796</v>
      </c>
      <c r="AO53" s="314">
        <v>24.9</v>
      </c>
      <c r="AP53" s="315">
        <v>45945</v>
      </c>
      <c r="AQ53" s="316">
        <v>1</v>
      </c>
      <c r="AR53" s="317">
        <v>23.9</v>
      </c>
    </row>
    <row r="54" spans="1:44" ht="13" x14ac:dyDescent="0.2">
      <c r="A54" s="247"/>
      <c r="AK54" s="318"/>
      <c r="AL54" s="319" t="s">
        <v>518</v>
      </c>
      <c r="AM54" s="320">
        <v>2246090</v>
      </c>
      <c r="AN54" s="321">
        <v>28179</v>
      </c>
      <c r="AO54" s="322">
        <v>47.3</v>
      </c>
      <c r="AP54" s="323">
        <v>25180</v>
      </c>
      <c r="AQ54" s="324">
        <v>3.9</v>
      </c>
      <c r="AR54" s="325">
        <v>43.4</v>
      </c>
    </row>
    <row r="55" spans="1:44" ht="13" x14ac:dyDescent="0.2">
      <c r="A55" s="247"/>
      <c r="AK55" s="303" t="s">
        <v>520</v>
      </c>
      <c r="AL55" s="304"/>
      <c r="AM55" s="312">
        <v>3455463</v>
      </c>
      <c r="AN55" s="313">
        <v>43135</v>
      </c>
      <c r="AO55" s="314">
        <v>-3.7</v>
      </c>
      <c r="AP55" s="315">
        <v>44475</v>
      </c>
      <c r="AQ55" s="316">
        <v>-3.2</v>
      </c>
      <c r="AR55" s="317">
        <v>-0.5</v>
      </c>
    </row>
    <row r="56" spans="1:44" ht="13" x14ac:dyDescent="0.2">
      <c r="A56" s="247"/>
      <c r="AK56" s="318"/>
      <c r="AL56" s="319" t="s">
        <v>518</v>
      </c>
      <c r="AM56" s="320">
        <v>1639250</v>
      </c>
      <c r="AN56" s="321">
        <v>20463</v>
      </c>
      <c r="AO56" s="322">
        <v>-27.4</v>
      </c>
      <c r="AP56" s="323">
        <v>24780</v>
      </c>
      <c r="AQ56" s="324">
        <v>-1.6</v>
      </c>
      <c r="AR56" s="325">
        <v>-25.8</v>
      </c>
    </row>
    <row r="57" spans="1:44" ht="13" x14ac:dyDescent="0.2">
      <c r="A57" s="247"/>
      <c r="AK57" s="303" t="s">
        <v>521</v>
      </c>
      <c r="AL57" s="304"/>
      <c r="AM57" s="312">
        <v>2599410</v>
      </c>
      <c r="AN57" s="313">
        <v>32563</v>
      </c>
      <c r="AO57" s="314">
        <v>-24.5</v>
      </c>
      <c r="AP57" s="315">
        <v>45982</v>
      </c>
      <c r="AQ57" s="316">
        <v>3.4</v>
      </c>
      <c r="AR57" s="317">
        <v>-27.9</v>
      </c>
    </row>
    <row r="58" spans="1:44" ht="13" x14ac:dyDescent="0.2">
      <c r="A58" s="247"/>
      <c r="AK58" s="318"/>
      <c r="AL58" s="319" t="s">
        <v>518</v>
      </c>
      <c r="AM58" s="320">
        <v>2026081</v>
      </c>
      <c r="AN58" s="321">
        <v>25381</v>
      </c>
      <c r="AO58" s="322">
        <v>24</v>
      </c>
      <c r="AP58" s="323">
        <v>25583</v>
      </c>
      <c r="AQ58" s="324">
        <v>3.2</v>
      </c>
      <c r="AR58" s="325">
        <v>20.8</v>
      </c>
    </row>
    <row r="59" spans="1:44" ht="13" x14ac:dyDescent="0.2">
      <c r="A59" s="247"/>
      <c r="AK59" s="303" t="s">
        <v>522</v>
      </c>
      <c r="AL59" s="304"/>
      <c r="AM59" s="312">
        <v>2501212</v>
      </c>
      <c r="AN59" s="313">
        <v>31526</v>
      </c>
      <c r="AO59" s="314">
        <v>-3.2</v>
      </c>
      <c r="AP59" s="315">
        <v>50538</v>
      </c>
      <c r="AQ59" s="316">
        <v>9.9</v>
      </c>
      <c r="AR59" s="317">
        <v>-13.1</v>
      </c>
    </row>
    <row r="60" spans="1:44" ht="13" x14ac:dyDescent="0.2">
      <c r="A60" s="247"/>
      <c r="AK60" s="318"/>
      <c r="AL60" s="319" t="s">
        <v>518</v>
      </c>
      <c r="AM60" s="320">
        <v>1676499</v>
      </c>
      <c r="AN60" s="321">
        <v>21131</v>
      </c>
      <c r="AO60" s="322">
        <v>-16.7</v>
      </c>
      <c r="AP60" s="323">
        <v>29053</v>
      </c>
      <c r="AQ60" s="324">
        <v>13.6</v>
      </c>
      <c r="AR60" s="325">
        <v>-30.3</v>
      </c>
    </row>
    <row r="61" spans="1:44" ht="13" x14ac:dyDescent="0.2">
      <c r="A61" s="247"/>
      <c r="AK61" s="303" t="s">
        <v>523</v>
      </c>
      <c r="AL61" s="326"/>
      <c r="AM61" s="312">
        <v>2992117</v>
      </c>
      <c r="AN61" s="313">
        <v>37575</v>
      </c>
      <c r="AO61" s="314">
        <v>-4.5999999999999996</v>
      </c>
      <c r="AP61" s="315">
        <v>46485</v>
      </c>
      <c r="AQ61" s="327">
        <v>2.2000000000000002</v>
      </c>
      <c r="AR61" s="317">
        <v>-6.8</v>
      </c>
    </row>
    <row r="62" spans="1:44" ht="13" x14ac:dyDescent="0.2">
      <c r="A62" s="247"/>
      <c r="AK62" s="318"/>
      <c r="AL62" s="319" t="s">
        <v>518</v>
      </c>
      <c r="AM62" s="320">
        <v>1819972</v>
      </c>
      <c r="AN62" s="321">
        <v>22857</v>
      </c>
      <c r="AO62" s="322">
        <v>-3.4</v>
      </c>
      <c r="AP62" s="323">
        <v>25767</v>
      </c>
      <c r="AQ62" s="324">
        <v>3.9</v>
      </c>
      <c r="AR62" s="325">
        <v>-7.3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NkW+4CFfOexjF4YOmOcZzMRvujMaHLfg/vD52ePUZ6xaeRtSmFaubA3eo9GZSwpjPlSuPlCxRLRFj2z6qX3qw==" saltValue="NhBieuKp72ZLFZeflvqa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80" zoomScaleNormal="80" zoomScaleSheetLayoutView="55" workbookViewId="0">
      <selection activeCell="AF87" sqref="AF87"/>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mKdXTa5z7OLvsqzkfji5r9xpa9nN6LgERQdHcc1zc/NY7N3k2gZEJYIcRRVkE5SQa4fiwNnHqSnkMLfzC1gmEA==" saltValue="tW3rcNY5he0fK2pQflQ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BK101" sqref="BK10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Te88jQno296ySHHj/dCm+jx0IOjyppBJm4xc1F4625CrTWwDgR2JTO7sfkA18b3xIytSe0sDEcOj0Bz9BQV3Ng==" saltValue="otk6nRt8DX4Zj6CIZRm1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23.41</v>
      </c>
      <c r="G47" s="12">
        <v>23.74</v>
      </c>
      <c r="H47" s="12">
        <v>23.96</v>
      </c>
      <c r="I47" s="12">
        <v>28.65</v>
      </c>
      <c r="J47" s="13">
        <v>28.91</v>
      </c>
    </row>
    <row r="48" spans="2:10" ht="57.75" customHeight="1" x14ac:dyDescent="0.2">
      <c r="B48" s="14"/>
      <c r="C48" s="1128" t="s">
        <v>4</v>
      </c>
      <c r="D48" s="1128"/>
      <c r="E48" s="1129"/>
      <c r="F48" s="15">
        <v>3.01</v>
      </c>
      <c r="G48" s="16">
        <v>5.0999999999999996</v>
      </c>
      <c r="H48" s="16">
        <v>9.58</v>
      </c>
      <c r="I48" s="16">
        <v>4.55</v>
      </c>
      <c r="J48" s="17">
        <v>2.86</v>
      </c>
    </row>
    <row r="49" spans="2:10" ht="57.75" customHeight="1" thickBot="1" x14ac:dyDescent="0.25">
      <c r="B49" s="18"/>
      <c r="C49" s="1130" t="s">
        <v>5</v>
      </c>
      <c r="D49" s="1130"/>
      <c r="E49" s="1131"/>
      <c r="F49" s="19">
        <v>1.93</v>
      </c>
      <c r="G49" s="20">
        <v>3.69</v>
      </c>
      <c r="H49" s="20">
        <v>4.87</v>
      </c>
      <c r="I49" s="20" t="s">
        <v>530</v>
      </c>
      <c r="J49" s="21" t="s">
        <v>531</v>
      </c>
    </row>
    <row r="50" spans="2:10" ht="13" x14ac:dyDescent="0.2"/>
  </sheetData>
  <sheetProtection algorithmName="SHA-512" hashValue="rqs2zSKaeIV5YxSdnky1TQ86J9GwHJflB/ow98kqJy7fv3p1kWft+Z1gcig64ExiIBvJU3wsCmSkufAQMM997g==" saltValue="GRq8defaKVr4wt7RpwyA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瀧下 甲子良</dc:creator>
  <cp:lastModifiedBy> </cp:lastModifiedBy>
  <dcterms:created xsi:type="dcterms:W3CDTF">2026-03-29T23:27:01Z</dcterms:created>
  <dcterms:modified xsi:type="dcterms:W3CDTF">2026-03-29T23:27:01Z</dcterms:modified>
</cp:coreProperties>
</file>